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5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_rels/sheet1.xml.rels" ContentType="application/vnd.openxmlformats-package.relationship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public-private" sheetId="1" state="visible" r:id="rId3"/>
    <sheet name="public-private_it" sheetId="2" state="visible" r:id="rId4"/>
    <sheet name="2022" sheetId="3" state="visible" r:id="rId5"/>
    <sheet name="Schedule 1 – Voluntary contribu" sheetId="4" state="visible" r:id="rId6"/>
    <sheet name="Programme budget 2022-2023" sheetId="5" state="visible" r:id="rId7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<sst xmlns="http://schemas.openxmlformats.org/spreadsheetml/2006/main" count="598" uniqueCount="351">
  <si>
    <t xml:space="preserve">https://open.who.int/2022-23/contributors/contributor </t>
  </si>
  <si>
    <t xml:space="preserve">Funding by contributorUpdated until 12-2023</t>
  </si>
  <si>
    <t xml:space="preserve">- All Contributors</t>
  </si>
  <si>
    <t xml:space="preserve">Assessed contributions</t>
  </si>
  <si>
    <t xml:space="preserve">Verpflichtende Beiträge der Mitgliedsstaaten</t>
  </si>
  <si>
    <t xml:space="preserve">Voluntary contributions - Specified</t>
  </si>
  <si>
    <t xml:space="preserve">Freiwillige Beiträge für speziellen Verwendungszweck</t>
  </si>
  <si>
    <t xml:space="preserve">Voluntary contributions - Thematic</t>
  </si>
  <si>
    <t xml:space="preserve">Freiwillige Beiträge themengebunden</t>
  </si>
  <si>
    <t xml:space="preserve">Core voluntary contributions</t>
  </si>
  <si>
    <t xml:space="preserve">Freiwillige Beiträge ohne Einschränkungen</t>
  </si>
  <si>
    <t xml:space="preserve">PIP Contributions</t>
  </si>
  <si>
    <t xml:space="preserve">Contingency Fund for Emergencies</t>
  </si>
  <si>
    <t xml:space="preserve">Projected funding*</t>
  </si>
  <si>
    <t xml:space="preserve">Total</t>
  </si>
  <si>
    <t xml:space="preserve">* Projected can be either core voluntary or voluntary thematic/specified</t>
  </si>
  <si>
    <t xml:space="preserve">Freiwillige Beiträge insgesamt</t>
  </si>
  <si>
    <t xml:space="preserve">a)</t>
  </si>
  <si>
    <t xml:space="preserve">private „freiwillige“ Beiträge</t>
  </si>
  <si>
    <t xml:space="preserve">b)</t>
  </si>
  <si>
    <t xml:space="preserve">öffentliche freiwillige Beiträge</t>
  </si>
  <si>
    <t xml:space="preserve">c)</t>
  </si>
  <si>
    <t xml:space="preserve">public</t>
  </si>
  <si>
    <t xml:space="preserve">private</t>
  </si>
  <si>
    <t xml:space="preserve">total</t>
  </si>
  <si>
    <t xml:space="preserve">WHO Finanzbericht 2022 - Freiwillige Beiträge</t>
  </si>
  <si>
    <t xml:space="preserve">https://apps.who.int/gb/ebwha/pdf_files/WHA76/A76_INF2-en.pdf</t>
  </si>
  <si>
    <t xml:space="preserve">Schedule 2 – Voluntary contributions, by fund and by contributor</t>
  </si>
  <si>
    <t xml:space="preserve">A. GENERAL FUND</t>
  </si>
  <si>
    <t xml:space="preserve">Total Member States</t>
  </si>
  <si>
    <t xml:space="preserve">Regional Government of Puglia, Italy</t>
  </si>
  <si>
    <t xml:space="preserve">Regione Lazio (Italy)</t>
  </si>
  <si>
    <t xml:space="preserve">Grand total</t>
  </si>
  <si>
    <t xml:space="preserve">privat Summe</t>
  </si>
  <si>
    <t xml:space="preserve">B. FIDUCIARY FUNDS</t>
  </si>
  <si>
    <t xml:space="preserve">Total – Member States</t>
  </si>
  <si>
    <t xml:space="preserve">Veneto</t>
  </si>
  <si>
    <t xml:space="preserve">C. PROGRAMMING COUNTRIES</t>
  </si>
  <si>
    <t xml:space="preserve">Schedule 3 – Deferred revenue, by fund and by contributor</t>
  </si>
  <si>
    <t xml:space="preserve">Government of Flanders, Belgium</t>
  </si>
  <si>
    <t xml:space="preserve">Total General Fund</t>
  </si>
  <si>
    <t xml:space="preserve">B. FIDUCIARY FUND</t>
  </si>
  <si>
    <t xml:space="preserve">Schedule 4 – Summary of voluntary contributions receivable – non-current and current (by age and by contributor)</t>
  </si>
  <si>
    <t xml:space="preserve">Total amounts receivable</t>
  </si>
  <si>
    <t xml:space="preserve">Schedule 5 – In-kind and in-service voluntary contributions</t>
  </si>
  <si>
    <t xml:space="preserve">Schedule 6 – Voluntary contributions received in advance for 2022</t>
  </si>
  <si>
    <t xml:space="preserve">Total voluntary contributions received in advance (Note)</t>
  </si>
  <si>
    <t xml:space="preserve">Quelle dieser Angaben nicht mehr gefunden:</t>
  </si>
  <si>
    <t xml:space="preserve">Finanzierung WHO</t>
  </si>
  <si>
    <t xml:space="preserve">2022 und 2023</t>
  </si>
  <si>
    <t xml:space="preserve">In %</t>
  </si>
  <si>
    <t xml:space="preserve">Finanzierung WHO insgesamt</t>
  </si>
  <si>
    <t xml:space="preserve">Contributi obbligatori da parte degli Stati membri</t>
  </si>
  <si>
    <t xml:space="preserve">Contributi volontari per scopi specifici</t>
  </si>
  <si>
    <t xml:space="preserve">Contributi volontari per temi specifici</t>
  </si>
  <si>
    <t xml:space="preserve">Contributi volontari senza restrizioni</t>
  </si>
  <si>
    <t xml:space="preserve">Contributi volontari totali</t>
  </si>
  <si>
    <t xml:space="preserve">Contributi „volontari“ privati</t>
  </si>
  <si>
    <t xml:space="preserve">Contributi volontari pubblici</t>
  </si>
  <si>
    <t xml:space="preserve">Contributi obbligatori degli Stati membri</t>
  </si>
  <si>
    <t xml:space="preserve">Report finanziario OMS 2022 - Contributi volontari</t>
  </si>
  <si>
    <t xml:space="preserve">Contributor</t>
  </si>
  <si>
    <t xml:space="preserve">Grand total (note 1)</t>
  </si>
  <si>
    <t xml:space="preserve">publlic</t>
  </si>
  <si>
    <t xml:space="preserve">Angola</t>
  </si>
  <si>
    <t xml:space="preserve">Australia</t>
  </si>
  <si>
    <t xml:space="preserve">Austria</t>
  </si>
  <si>
    <t xml:space="preserve">Azerbaijan</t>
  </si>
  <si>
    <t xml:space="preserve">Bangladesh</t>
  </si>
  <si>
    <t xml:space="preserve">Belarus</t>
  </si>
  <si>
    <t xml:space="preserve">Belgium</t>
  </si>
  <si>
    <t xml:space="preserve">Bhutan</t>
  </si>
  <si>
    <t xml:space="preserve">Brazil</t>
  </si>
  <si>
    <t xml:space="preserve">Burkina Faso</t>
  </si>
  <si>
    <t xml:space="preserve">Canada</t>
  </si>
  <si>
    <t xml:space="preserve">Chad</t>
  </si>
  <si>
    <t xml:space="preserve">China</t>
  </si>
  <si>
    <t xml:space="preserve">Côte d'Ivoire</t>
  </si>
  <si>
    <t xml:space="preserve">Czechia</t>
  </si>
  <si>
    <t xml:space="preserve">Democratic Republic of the Congo</t>
  </si>
  <si>
    <t xml:space="preserve">Denmark</t>
  </si>
  <si>
    <t xml:space="preserve">Egypt</t>
  </si>
  <si>
    <t xml:space="preserve">Equatorial Guinea</t>
  </si>
  <si>
    <t xml:space="preserve">Estonia</t>
  </si>
  <si>
    <t xml:space="preserve">Finland</t>
  </si>
  <si>
    <t xml:space="preserve">France</t>
  </si>
  <si>
    <t xml:space="preserve">Germany</t>
  </si>
  <si>
    <t xml:space="preserve">Greece</t>
  </si>
  <si>
    <t xml:space="preserve">Guinea</t>
  </si>
  <si>
    <t xml:space="preserve">Guinea-Bissau</t>
  </si>
  <si>
    <t xml:space="preserve">Iceland</t>
  </si>
  <si>
    <t xml:space="preserve">India</t>
  </si>
  <si>
    <t xml:space="preserve">Indonesia</t>
  </si>
  <si>
    <t xml:space="preserve">Iran (Islamic Republic of)</t>
  </si>
  <si>
    <t xml:space="preserve">Ireland</t>
  </si>
  <si>
    <t xml:space="preserve">Israel</t>
  </si>
  <si>
    <t xml:space="preserve">Italy</t>
  </si>
  <si>
    <t xml:space="preserve">Japan</t>
  </si>
  <si>
    <t xml:space="preserve">Kazakhstan</t>
  </si>
  <si>
    <t xml:space="preserve">Kuwait</t>
  </si>
  <si>
    <t xml:space="preserve">Lao People's Democratic Republic</t>
  </si>
  <si>
    <t xml:space="preserve">Lesotho</t>
  </si>
  <si>
    <t xml:space="preserve">Libya</t>
  </si>
  <si>
    <t xml:space="preserve">Luxembourg</t>
  </si>
  <si>
    <t xml:space="preserve">Madagascar</t>
  </si>
  <si>
    <t xml:space="preserve">Malaysia</t>
  </si>
  <si>
    <t xml:space="preserve">Mali</t>
  </si>
  <si>
    <t xml:space="preserve">Malta</t>
  </si>
  <si>
    <t xml:space="preserve">Mexico</t>
  </si>
  <si>
    <t xml:space="preserve">Monaco</t>
  </si>
  <si>
    <t xml:space="preserve">Netherlands (Kingdom of the)</t>
  </si>
  <si>
    <t xml:space="preserve">New Zealand</t>
  </si>
  <si>
    <t xml:space="preserve">Niger</t>
  </si>
  <si>
    <t xml:space="preserve">Nigeria</t>
  </si>
  <si>
    <t xml:space="preserve">Norway</t>
  </si>
  <si>
    <t xml:space="preserve">Philippines</t>
  </si>
  <si>
    <t xml:space="preserve">Portugal</t>
  </si>
  <si>
    <t xml:space="preserve">Qatar</t>
  </si>
  <si>
    <t xml:space="preserve">Republic of Korea</t>
  </si>
  <si>
    <t xml:space="preserve">Romania</t>
  </si>
  <si>
    <t xml:space="preserve">Russian Federation</t>
  </si>
  <si>
    <t xml:space="preserve">San Marino</t>
  </si>
  <si>
    <t xml:space="preserve">Sao Tome and Principe</t>
  </si>
  <si>
    <t xml:space="preserve">Saudi Arabia</t>
  </si>
  <si>
    <t xml:space="preserve">Sierra Leone</t>
  </si>
  <si>
    <t xml:space="preserve">Singapore</t>
  </si>
  <si>
    <t xml:space="preserve">Slovenia</t>
  </si>
  <si>
    <t xml:space="preserve">Solomon Islands</t>
  </si>
  <si>
    <t xml:space="preserve">Somalia</t>
  </si>
  <si>
    <t xml:space="preserve">Spain</t>
  </si>
  <si>
    <t xml:space="preserve">Sri Lanka</t>
  </si>
  <si>
    <t xml:space="preserve">Sweden</t>
  </si>
  <si>
    <t xml:space="preserve">Switzerland</t>
  </si>
  <si>
    <t xml:space="preserve">Tajikistan</t>
  </si>
  <si>
    <t xml:space="preserve">Thailand</t>
  </si>
  <si>
    <t xml:space="preserve">Togo</t>
  </si>
  <si>
    <t xml:space="preserve">Türkiye</t>
  </si>
  <si>
    <t xml:space="preserve">Uganda</t>
  </si>
  <si>
    <t xml:space="preserve">Ukraine</t>
  </si>
  <si>
    <t xml:space="preserve">United Arab Emirates</t>
  </si>
  <si>
    <t xml:space="preserve">United Kingdom of Great Britain and Northern Ireland</t>
  </si>
  <si>
    <t xml:space="preserve">United States of America</t>
  </si>
  <si>
    <t xml:space="preserve">Viet Nam</t>
  </si>
  <si>
    <t xml:space="preserve">Zambia</t>
  </si>
  <si>
    <t xml:space="preserve">Acted</t>
  </si>
  <si>
    <t xml:space="preserve">x</t>
  </si>
  <si>
    <t xml:space="preserve">Adimmune Corporation</t>
  </si>
  <si>
    <t xml:space="preserve">Alliance for Public Health, Ukraine</t>
  </si>
  <si>
    <t xml:space="preserve">American Society for Clinical Pathology</t>
  </si>
  <si>
    <t xml:space="preserve">Asia-Europe Foundation (ASEF)</t>
  </si>
  <si>
    <t xml:space="preserve">Asian Development Bank</t>
  </si>
  <si>
    <t xml:space="preserve">Australian Federation of AIDS Organisations (AFAO)</t>
  </si>
  <si>
    <t xml:space="preserve">Bernard van Leer Foundation (BvLF)</t>
  </si>
  <si>
    <t xml:space="preserve">Bill &amp; Melinda Gates Foundation</t>
  </si>
  <si>
    <t xml:space="preserve">Bloomberg Family Foundation</t>
  </si>
  <si>
    <t xml:space="preserve">Borrow Dental Milk Foundation</t>
  </si>
  <si>
    <t xml:space="preserve">CDC Foundation</t>
  </si>
  <si>
    <t xml:space="preserve">Central European Initiative</t>
  </si>
  <si>
    <t xml:space="preserve">Childhood Cancer International (CCI)</t>
  </si>
  <si>
    <t xml:space="preserve">Children's Investment Fund Foundation (UK)</t>
  </si>
  <si>
    <t xml:space="preserve">Christoffel-Blindenmission</t>
  </si>
  <si>
    <t xml:space="preserve">Clinton Health Access Initiative</t>
  </si>
  <si>
    <t xml:space="preserve">David and Lucile Packard Foundation</t>
  </si>
  <si>
    <t xml:space="preserve">Denka Seiken Co., Ltd.</t>
  </si>
  <si>
    <t xml:space="preserve">Economic Research Institute for
ASEAN and East Asia (ERIA)</t>
  </si>
  <si>
    <t xml:space="preserve">Edmond J. Safra Foundation</t>
  </si>
  <si>
    <t xml:space="preserve">Eisai Co., Ltd.</t>
  </si>
  <si>
    <t xml:space="preserve">Elrha</t>
  </si>
  <si>
    <t xml:space="preserve">Elton John AIDS Foundation Inc.</t>
  </si>
  <si>
    <t xml:space="preserve">Emilia-Romagna, Italy</t>
  </si>
  <si>
    <t xml:space="preserve">EnableMe</t>
  </si>
  <si>
    <t xml:space="preserve">Engenderhealth</t>
  </si>
  <si>
    <t xml:space="preserve">Estate of Mr Jerry Lyle Baber</t>
  </si>
  <si>
    <t xml:space="preserve">Estate of Rita Susan Cooper</t>
  </si>
  <si>
    <t xml:space="preserve">European Commission</t>
  </si>
  <si>
    <t xml:space="preserve">European Hearing Instrument Manufacturers Association (EHIMA)</t>
  </si>
  <si>
    <t xml:space="preserve">European Investment Bank</t>
  </si>
  <si>
    <t xml:space="preserve">Fluart Innovative Vaccines Ltd.</t>
  </si>
  <si>
    <t xml:space="preserve">Fondation Botnar (FB)</t>
  </si>
  <si>
    <t xml:space="preserve">Fondation d'Harcourt</t>
  </si>
  <si>
    <t xml:space="preserve">Fondazione Telecom Italia</t>
  </si>
  <si>
    <t xml:space="preserve">Food and Agriculture Organization
(FAO)</t>
  </si>
  <si>
    <t xml:space="preserve">Foundation for Innovative New Diagnostics (FIND)</t>
  </si>
  <si>
    <t xml:space="preserve">Fred Hollows Foundation (FHF)</t>
  </si>
  <si>
    <t xml:space="preserve">Friends of Research4Life</t>
  </si>
  <si>
    <t xml:space="preserve">Fundació Support-Girona</t>
  </si>
  <si>
    <t xml:space="preserve">Fundación Anesvad</t>
  </si>
  <si>
    <t xml:space="preserve">Fundación Mundo Sano, Spain</t>
  </si>
  <si>
    <t xml:space="preserve">Fundación Probitas</t>
  </si>
  <si>
    <t xml:space="preserve">GAVI Alliance</t>
  </si>
  <si>
    <t xml:space="preserve">Generalitat de Catalunya, Spain</t>
  </si>
  <si>
    <t xml:space="preserve">GlaxoSmithKline (GSK)</t>
  </si>
  <si>
    <t xml:space="preserve">Global Antibiotic Research &amp;
Development Partnership (GARDP)</t>
  </si>
  <si>
    <t xml:space="preserve">Global Disability Innovation Hub</t>
  </si>
  <si>
    <t xml:space="preserve">Global Fund to Fight AIDS, Tuberculosis and Malaria (GFATM)</t>
  </si>
  <si>
    <t xml:space="preserve">Global Health Development</t>
  </si>
  <si>
    <t xml:space="preserve">Green Cross Corporation</t>
  </si>
  <si>
    <t xml:space="preserve">Guttmacher Institute</t>
  </si>
  <si>
    <t xml:space="preserve">Hilfsaktion Noma e.V.</t>
  </si>
  <si>
    <t xml:space="preserve">Hoffmann-La Roche and Co., Ltd.</t>
  </si>
  <si>
    <t xml:space="preserve">Hong Kong, SAR, People’s Republic of China</t>
  </si>
  <si>
    <t xml:space="preserve">Hualan Biological Bacterin Co., Ltd.</t>
  </si>
  <si>
    <t xml:space="preserve">Institute of Living</t>
  </si>
  <si>
    <t xml:space="preserve">International Development Law Organization</t>
  </si>
  <si>
    <t xml:space="preserve">International Labour Organization (ILO)</t>
  </si>
  <si>
    <t xml:space="preserve">International Organization for
Migration (IOM)</t>
  </si>
  <si>
    <t xml:space="preserve">International Renewable Energy Agency (IRENA)</t>
  </si>
  <si>
    <t xml:space="preserve">International Society for
Prosthetics and Orthotics (ISPO)</t>
  </si>
  <si>
    <t xml:space="preserve">International Society of Audiology
(AUDI)</t>
  </si>
  <si>
    <t xml:space="preserve">International Telecommunication Union (ITU)</t>
  </si>
  <si>
    <t xml:space="preserve">International Vaccine Institute (IVI)</t>
  </si>
  <si>
    <t xml:space="preserve">International Water Association (IWA)</t>
  </si>
  <si>
    <t xml:space="preserve">Iodine Global Network</t>
  </si>
  <si>
    <t xml:space="preserve">Japan Dental Association</t>
  </si>
  <si>
    <t xml:space="preserve">Jhpiego Corporation</t>
  </si>
  <si>
    <t xml:space="preserve">Johns Hopkins University</t>
  </si>
  <si>
    <t xml:space="preserve">Johnson &amp; Johnson</t>
  </si>
  <si>
    <t xml:space="preserve">Joint United Nations Programme on HIV/AIDS (UNAIDS)</t>
  </si>
  <si>
    <t xml:space="preserve">Kaketsuken</t>
  </si>
  <si>
    <t xml:space="preserve">Karolinska Institutet, Sweden</t>
  </si>
  <si>
    <t xml:space="preserve">King Baudouin Foundation United States (KBFUS)</t>
  </si>
  <si>
    <t xml:space="preserve">Kitasato Daiichi Sankyo Vaccine Co., Ltd.</t>
  </si>
  <si>
    <t xml:space="preserve">Kobe Group (Hyogo Prefecture Kobe Chamber of Commerce and Industry and Kobe Steel, Ltd.)</t>
  </si>
  <si>
    <t xml:space="preserve">Korean Foundation for International Healthcare –  Dr Lee Jong-Wook Memorial
Fund (KOFIH)</t>
  </si>
  <si>
    <t xml:space="preserve">La Métropole Grand Lyon, France</t>
  </si>
  <si>
    <t xml:space="preserve">London School of Hygiene &amp; Tropical Medicine</t>
  </si>
  <si>
    <t xml:space="preserve">Loring, Wolcott &amp; Coolidge Trust, LLC</t>
  </si>
  <si>
    <t xml:space="preserve">Macao, SAR, People’s Republic of
China</t>
  </si>
  <si>
    <t xml:space="preserve">Male Contraceptive Initiative (MCI)</t>
  </si>
  <si>
    <t xml:space="preserve">Marathon EG Production Ltd.</t>
  </si>
  <si>
    <t xml:space="preserve">Marius Nasta National Institute for Pneumology</t>
  </si>
  <si>
    <t xml:space="preserve">Medicines Development for Global Health Limited (MDGH)</t>
  </si>
  <si>
    <t xml:space="preserve">Medimmune</t>
  </si>
  <si>
    <t xml:space="preserve">Mental Health Commission Of
Canada (MHCC)</t>
  </si>
  <si>
    <t xml:space="preserve">Merck &amp; Co., Inc.</t>
  </si>
  <si>
    <t xml:space="preserve">Merck KGAA</t>
  </si>
  <si>
    <t xml:space="preserve">Miscellaneous Healthy Cities</t>
  </si>
  <si>
    <t xml:space="preserve">Mr Michael David Lincoln Chowen CBE DL</t>
  </si>
  <si>
    <t xml:space="preserve">National Philanthropic Trust (NPT)</t>
  </si>
  <si>
    <t xml:space="preserve">New Venture Fund (NVF)</t>
  </si>
  <si>
    <t xml:space="preserve">Novartis</t>
  </si>
  <si>
    <t xml:space="preserve">Novo Nordisk Foundation</t>
  </si>
  <si>
    <t xml:space="preserve">Nutrition International</t>
  </si>
  <si>
    <t xml:space="preserve">Organisation for Economic
Co-Operation and Development (OECD)</t>
  </si>
  <si>
    <t xml:space="preserve">Pan American Health Organization (PAHO)</t>
  </si>
  <si>
    <t xml:space="preserve">PandemicTech, Texas</t>
  </si>
  <si>
    <t xml:space="preserve">Pilipinas Shell Foundation, Inc.</t>
  </si>
  <si>
    <t xml:space="preserve">Principality of Liechtenstein</t>
  </si>
  <si>
    <t xml:space="preserve">Program for Appropriate
Technology In Health (PATH)</t>
  </si>
  <si>
    <t xml:space="preserve">Regions for Health Network (RHN)</t>
  </si>
  <si>
    <t xml:space="preserve">Research Foundation for Microbial Diseases of Osaka University</t>
  </si>
  <si>
    <t xml:space="preserve">Resolve to Save Lives</t>
  </si>
  <si>
    <t xml:space="preserve">Richter Gedeon Vegyeszeti Gyar</t>
  </si>
  <si>
    <t xml:space="preserve">Robert Koch Institute (RKI)</t>
  </si>
  <si>
    <t xml:space="preserve">Robert Wood Johnson Foundation</t>
  </si>
  <si>
    <t xml:space="preserve">Rockefeller Foundation</t>
  </si>
  <si>
    <t xml:space="preserve">Rotary International</t>
  </si>
  <si>
    <t xml:space="preserve">Royal National Lifeboat Institution</t>
  </si>
  <si>
    <t xml:space="preserve">Sanofi-Aventis</t>
  </si>
  <si>
    <t xml:space="preserve">Sasakawa Health Foundation</t>
  </si>
  <si>
    <t xml:space="preserve">Secretariat of the Pacific Community (SPC)</t>
  </si>
  <si>
    <t xml:space="preserve">Seoul Metropolitan Government of the Republic of Korea</t>
  </si>
  <si>
    <t xml:space="preserve">Seqirus</t>
  </si>
  <si>
    <t xml:space="preserve">Shanghai Institute Of Biological
Products Co., Ltd.</t>
  </si>
  <si>
    <t xml:space="preserve">Sightsavers</t>
  </si>
  <si>
    <t xml:space="preserve">Sindh, Pakistan</t>
  </si>
  <si>
    <t xml:space="preserve">Sinovac Biotech Ltd.</t>
  </si>
  <si>
    <t xml:space="preserve">SK Bioscience</t>
  </si>
  <si>
    <t xml:space="preserve">SolarSack APS</t>
  </si>
  <si>
    <t xml:space="preserve">Southeast Asia Tobacco Control
Alliance (SEATCA)</t>
  </si>
  <si>
    <t xml:space="preserve">St Jude Children’s Research Hospital</t>
  </si>
  <si>
    <t xml:space="preserve">Susan Thompson Buffett Foundation</t>
  </si>
  <si>
    <t xml:space="preserve">Task Force for Global Health
(TFGH)</t>
  </si>
  <si>
    <t xml:space="preserve">The Big Heart Foundation (TBHF)</t>
  </si>
  <si>
    <t xml:space="preserve">UNITAID</t>
  </si>
  <si>
    <t xml:space="preserve">United Nations Central Emergency Response Fund (CERF)</t>
  </si>
  <si>
    <t xml:space="preserve">United Nations Children's Fund (UNICEF)</t>
  </si>
  <si>
    <t xml:space="preserve">United Nations Development
Programme (UNDP)</t>
  </si>
  <si>
    <t xml:space="preserve">United Nations Economic Commission for Africa (UNECA)</t>
  </si>
  <si>
    <t xml:space="preserve">United Nations Economic
Commission for Europe (UNECE)</t>
  </si>
  <si>
    <t xml:space="preserve">United Nations Entity for Gender Equality and the Empowerment of Women (UN Women)</t>
  </si>
  <si>
    <t xml:space="preserve">United Nations Environment Programme (UNEP)</t>
  </si>
  <si>
    <t xml:space="preserve">United Nations Foundation (UNF)</t>
  </si>
  <si>
    <t xml:space="preserve">United Nations Fund for International Partnerships
(UNFIP)</t>
  </si>
  <si>
    <t xml:space="preserve">United Nations High Commissioner for Refugees (OHCHR)</t>
  </si>
  <si>
    <t xml:space="preserve">United Nations Industrial Development Organization (UNIDO)</t>
  </si>
  <si>
    <t xml:space="preserve">United Nations Multidimensional Integrated Stabilization Mission in Mali (see -&gt;)</t>
  </si>
  <si>
    <t xml:space="preserve">United Nations Office for Project Services (UNOPS)</t>
  </si>
  <si>
    <t xml:space="preserve">United Nations Office for the Coordination of Humanitarian Affairs (UNOCHA)</t>
  </si>
  <si>
    <t xml:space="preserve">United Nations Office on Drugs and Crime (UNODC)</t>
  </si>
  <si>
    <t xml:space="preserve">United Nations Peace and Development Trust Fund
(UNPDF)</t>
  </si>
  <si>
    <t xml:space="preserve">United Nations Population Fund (UNFPA)</t>
  </si>
  <si>
    <t xml:space="preserve">United Nations Resident Coordinator (UNRCO), India</t>
  </si>
  <si>
    <t xml:space="preserve">Universiteit Gent</t>
  </si>
  <si>
    <t xml:space="preserve">University of Birmingham</t>
  </si>
  <si>
    <t xml:space="preserve">University of Lucerne</t>
  </si>
  <si>
    <t xml:space="preserve">University of Oxford</t>
  </si>
  <si>
    <t xml:space="preserve">Univerzita Karlova</t>
  </si>
  <si>
    <t xml:space="preserve">Uppsala Monitoring Centre</t>
  </si>
  <si>
    <t xml:space="preserve">Velux Stiftung</t>
  </si>
  <si>
    <t xml:space="preserve">Vital Strategies</t>
  </si>
  <si>
    <t xml:space="preserve">Vrije Universiteit Amsterdam</t>
  </si>
  <si>
    <t xml:space="preserve">WaterAid Mali</t>
  </si>
  <si>
    <t xml:space="preserve">Wellcome Trust</t>
  </si>
  <si>
    <t xml:space="preserve">WHO Foundation</t>
  </si>
  <si>
    <t xml:space="preserve">World Bank</t>
  </si>
  <si>
    <t xml:space="preserve">World Diabetes Foundation</t>
  </si>
  <si>
    <t xml:space="preserve">World Federation of Chiropractic (WFC)</t>
  </si>
  <si>
    <t xml:space="preserve">World Federation of Occupational
Therapists (WFOT)</t>
  </si>
  <si>
    <t xml:space="preserve">World Food Programme (WFP)</t>
  </si>
  <si>
    <t xml:space="preserve">World Hepatitis Alliance</t>
  </si>
  <si>
    <t xml:space="preserve">World Organization for Animal Health (OIE)</t>
  </si>
  <si>
    <t xml:space="preserve">World Physiotherapy</t>
  </si>
  <si>
    <t xml:space="preserve">World Vision International</t>
  </si>
  <si>
    <t xml:space="preserve">Zhongshan Ophthalmic Center, China</t>
  </si>
  <si>
    <t xml:space="preserve">Summe</t>
  </si>
  <si>
    <t xml:space="preserve">Other and miscellaneous receipts
(note 2)</t>
  </si>
  <si>
    <t xml:space="preserve">Pass through funding</t>
  </si>
  <si>
    <t xml:space="preserve">Refunds to donors (note 3)</t>
  </si>
  <si>
    <t xml:space="preserve">Summe Rückgaben</t>
  </si>
  <si>
    <t xml:space="preserve">Summe Total</t>
  </si>
  <si>
    <r>
      <rPr>
        <b val="true"/>
        <sz val="14"/>
        <rFont val="Times New Roman"/>
        <family val="1"/>
        <charset val="1"/>
      </rPr>
      <t xml:space="preserve">World Health Organization
</t>
    </r>
    <r>
      <rPr>
        <b val="true"/>
        <sz val="12"/>
        <rFont val="Times New Roman"/>
        <family val="1"/>
        <charset val="1"/>
      </rPr>
      <t xml:space="preserve">Schedule 1 – Voluntary contributions, by fund
</t>
    </r>
    <r>
      <rPr>
        <i val="true"/>
        <sz val="11"/>
        <rFont val="Times New Roman"/>
        <family val="1"/>
        <charset val="1"/>
      </rPr>
      <t xml:space="preserve">for the period ended 31 December 2022 (in US dollars)</t>
    </r>
  </si>
  <si>
    <t xml:space="preserve">General Fund</t>
  </si>
  <si>
    <t xml:space="preserve">Core voluntary contributions account (CVCA)</t>
  </si>
  <si>
    <t xml:space="preserve">Voluntary contributions ― core</t>
  </si>
  <si>
    <t xml:space="preserve">Voluntary contributions ― specified</t>
  </si>
  <si>
    <t xml:space="preserve">Special Programmes and Collaborative Arrangements</t>
  </si>
  <si>
    <t xml:space="preserve">Outbreak and Crisis Response</t>
  </si>
  <si>
    <t xml:space="preserve">UNDP/UNFPA/UNICEF/WHO/World Bank Special Programme of Research, Development and Research Training in Human Reproduction</t>
  </si>
  <si>
    <t xml:space="preserve">UNICEF/UNDP/World Bank/WHO Special Programme for Research and Training in Tropical Diseases</t>
  </si>
  <si>
    <t xml:space="preserve">Total General Fund ― Programme budget</t>
  </si>
  <si>
    <t xml:space="preserve">Fiduciary Fund</t>
  </si>
  <si>
    <t xml:space="preserve">Secretariat of the WHO Framework Convention on Tobacco Control (WHO FCTC)</t>
  </si>
  <si>
    <t xml:space="preserve">(Increase)/decrease in allowance for doubtful receivables</t>
  </si>
  <si>
    <t xml:space="preserve">Elimination of inter-fund transfers</t>
  </si>
  <si>
    <t xml:space="preserve">Total voluntary contributions</t>
  </si>
  <si>
    <t xml:space="preserve">Expanded Special Project for Elimination of Neglected Tropical Diseases</t>
  </si>
  <si>
    <t xml:space="preserve">Real Estate Fund</t>
  </si>
  <si>
    <t xml:space="preserve">WHO Staff Association</t>
  </si>
  <si>
    <t xml:space="preserve">Total Fiduciary Fund</t>
  </si>
  <si>
    <t xml:space="preserve">Funding and utilization of approved revised Programme budget 2022-2023, as of December 2022</t>
  </si>
  <si>
    <t xml:space="preserve">https://www.who.int/about/accountability/results/who-results-report-2022-mtr/budget-implementation</t>
  </si>
  <si>
    <t xml:space="preserve">Approved revised Programme budget 
US$ million</t>
  </si>
  <si>
    <t xml:space="preserve">Available funds 
US$ million</t>
  </si>
  <si>
    <t xml:space="preserve">Utilization 
US$ million</t>
  </si>
  <si>
    <t xml:space="preserve">Financing level 
%</t>
  </si>
  <si>
    <t xml:space="preserve">Utilization level 
%</t>
  </si>
  <si>
    <t xml:space="preserve">Base programme</t>
  </si>
  <si>
    <t xml:space="preserve">Emergency operations and appeals</t>
  </si>
  <si>
    <t xml:space="preserve">Polio eradication</t>
  </si>
  <si>
    <t xml:space="preserve">Special programmes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</si>
</sst>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.0\ %"/>
    <numFmt numFmtId="167" formatCode="0%"/>
    <numFmt numFmtId="168" formatCode="#,##0\ [$USD];[RED]\-#,##0\ [$USD]"/>
    <numFmt numFmtId="169" formatCode="0.00\ %"/>
  </numFmts>
  <fonts count="13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FF"/>
      <name val="Arial"/>
      <family val="2"/>
      <charset val="1"/>
    </font>
    <font>
      <b val="true"/>
      <sz val="16"/>
      <name val="Arial"/>
      <family val="2"/>
      <charset val="1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4"/>
      <name val="Times New Roman"/>
      <family val="1"/>
      <charset val="1"/>
    </font>
    <font>
      <b val="true"/>
      <sz val="12"/>
      <name val="Times New Roman"/>
      <family val="1"/>
      <charset val="1"/>
    </font>
    <font>
      <i val="true"/>
      <sz val="11"/>
      <name val="Times New Roman"/>
      <family val="1"/>
      <charset val="1"/>
    </font>
    <font>
      <sz val="12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8F2A1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FFD8CE"/>
        <bgColor rgb="FFE8F2A1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7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right" vertical="bottom" textRotation="0" wrapText="true" indent="0" shrinkToFit="false"/>
      <protection locked="true" hidden="false"/>
    </xf>
    <xf numFmtId="164" fontId="7" fillId="3" borderId="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7" fillId="3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0" fillId="2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7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5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8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2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7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4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4" fillId="3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8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9" fontId="12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open.who.int/2022-23/contributors/contributor" TargetMode="External"/><Relationship Id="rId2" Type="http://schemas.openxmlformats.org/officeDocument/2006/relationships/hyperlink" Target="https://apps.who.int/gb/ebwha/pdf_files/WHA76/A76_INF2-en.pdf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https://open.who.int/2022-23/contributors/contributor" TargetMode="External"/><Relationship Id="rId2" Type="http://schemas.openxmlformats.org/officeDocument/2006/relationships/hyperlink" Target="https://apps.who.int/gb/ebwha/pdf_files/WHA76/A76_INF2-en.pdf" TargetMode="Externa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hyperlink" Target="https://de.wikipedia.org/wiki/Internationale_Arbeitsorganisation" TargetMode="External"/><Relationship Id="rId2" Type="http://schemas.openxmlformats.org/officeDocument/2006/relationships/hyperlink" Target="https://de.wikipedia.org/wiki/Unitaid" TargetMode="External"/><Relationship Id="rId3" Type="http://schemas.openxmlformats.org/officeDocument/2006/relationships/hyperlink" Target="https://en.wikipedia.org/wiki/Central_Emergency_Response_Fund" TargetMode="External"/><Relationship Id="rId4" Type="http://schemas.openxmlformats.org/officeDocument/2006/relationships/hyperlink" Target="https://de.wikipedia.org/wiki/UNICEF" TargetMode="External"/><Relationship Id="rId5" Type="http://schemas.openxmlformats.org/officeDocument/2006/relationships/hyperlink" Target="https://de.wikipedia.org/wiki/Entwicklungsprogramm_der_Vereinten_Nationen" TargetMode="External"/><Relationship Id="rId6" Type="http://schemas.openxmlformats.org/officeDocument/2006/relationships/hyperlink" Target="https://de.wikipedia.org/wiki/Wirtschaftskommission_f&#252;r_Afrika" TargetMode="External"/><Relationship Id="rId7" Type="http://schemas.openxmlformats.org/officeDocument/2006/relationships/hyperlink" Target="https://de.wikipedia.org/wiki/Wirtschaftskommission_f&#252;r_Europa" TargetMode="External"/><Relationship Id="rId8" Type="http://schemas.openxmlformats.org/officeDocument/2006/relationships/hyperlink" Target="https://de.wikipedia.org/wiki/UN_Women" TargetMode="External"/><Relationship Id="rId9" Type="http://schemas.openxmlformats.org/officeDocument/2006/relationships/hyperlink" Target="https://de.wikipedia.org/wiki/Umweltprogramm_der_Vereinten_Nationen" TargetMode="External"/><Relationship Id="rId10" Type="http://schemas.openxmlformats.org/officeDocument/2006/relationships/hyperlink" Target="https://de.wikipedia.org/wiki/United_Nations_Foundation" TargetMode="External"/><Relationship Id="rId11" Type="http://schemas.openxmlformats.org/officeDocument/2006/relationships/hyperlink" Target="https://de.wikipedia.org/wiki/UN-Fonds_f&#252;r_Internationale_Partnerschaften" TargetMode="External"/><Relationship Id="rId12" Type="http://schemas.openxmlformats.org/officeDocument/2006/relationships/hyperlink" Target="https://de.wikipedia.org/wiki/Hoher_Kommissar_der_Vereinten_Nationen_f&#252;r_Menschenrechte" TargetMode="External"/><Relationship Id="rId13" Type="http://schemas.openxmlformats.org/officeDocument/2006/relationships/hyperlink" Target="https://de.wikipedia.org/wiki/Organisation_der_Vereinten_Nationen_f&#252;r_industrielle_Entwicklung" TargetMode="External"/><Relationship Id="rId14" Type="http://schemas.openxmlformats.org/officeDocument/2006/relationships/hyperlink" Target="https://de.wikipedia.org/wiki/United_Nations_Multidimensional_Integrated_Stabilization_Mission_in_Mali" TargetMode="External"/><Relationship Id="rId15" Type="http://schemas.openxmlformats.org/officeDocument/2006/relationships/hyperlink" Target="https://de.wikipedia.org/wiki/B&#252;ro_f&#252;r_Projektdienste_der_Vereinten_Nationen" TargetMode="External"/><Relationship Id="rId16" Type="http://schemas.openxmlformats.org/officeDocument/2006/relationships/hyperlink" Target="https://de.wikipedia.org/wiki/Amt_der_Vereinten_Nationen_f&#252;r_die_Koordinierung_humanit&#228;rer_Angelegenheiten" TargetMode="External"/><Relationship Id="rId17" Type="http://schemas.openxmlformats.org/officeDocument/2006/relationships/hyperlink" Target="https://de.wikipedia.org/wiki/B&#252;ro_der_Vereinten_Nationen_f&#252;r_Drogen-_und_Verbrechensbek&#228;mpfung" TargetMode="External"/><Relationship Id="rId18" Type="http://schemas.openxmlformats.org/officeDocument/2006/relationships/hyperlink" Target="https://www.un.org/en/unpdf" TargetMode="External"/><Relationship Id="rId19" Type="http://schemas.openxmlformats.org/officeDocument/2006/relationships/hyperlink" Target="https://de.wikipedia.org/wiki/Bev&#246;lkerungsfonds_der_Vereinten_Nationen" TargetMode="External"/><Relationship Id="rId20" Type="http://schemas.openxmlformats.org/officeDocument/2006/relationships/hyperlink" Target="https://india.un.org/en/about/about-the-resident-coordinator-office/rco-team" TargetMode="Externa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https://www.who.int/about/accountability/results/who-results-report-2022-mtr/budget-implementation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82"/>
  <sheetViews>
    <sheetView showFormulas="false" showGridLines="true" showRowColHeaders="true" showZeros="true" rightToLeft="false" tabSelected="false" showOutlineSymbols="true" defaultGridColor="true" view="normal" topLeftCell="B1" colorId="64" zoomScale="136" zoomScaleNormal="136" zoomScalePageLayoutView="100" workbookViewId="0">
      <selection pane="topLeft" activeCell="F12" activeCellId="0" sqref="F12"/>
    </sheetView>
  </sheetViews>
  <sheetFormatPr defaultColWidth="11.58984375" defaultRowHeight="12.8" zeroHeight="false" outlineLevelRow="0" outlineLevelCol="0"/>
  <cols>
    <col collapsed="false" customWidth="true" hidden="false" outlineLevel="0" max="1" min="1" style="1" width="37.57"/>
    <col collapsed="false" customWidth="true" hidden="false" outlineLevel="0" max="2" min="2" style="1" width="40.69"/>
    <col collapsed="false" customWidth="true" hidden="false" outlineLevel="0" max="3" min="3" style="2" width="14.58"/>
    <col collapsed="false" customWidth="true" hidden="false" outlineLevel="0" max="4" min="4" style="2" width="14.67"/>
    <col collapsed="false" customWidth="true" hidden="false" outlineLevel="0" max="5" min="5" style="2" width="15.8"/>
    <col collapsed="false" customWidth="true" hidden="false" outlineLevel="0" max="6" min="6" style="2" width="14.94"/>
    <col collapsed="false" customWidth="true" hidden="false" outlineLevel="0" max="7" min="7" style="3" width="6.35"/>
    <col collapsed="false" customWidth="true" hidden="false" outlineLevel="0" max="8" min="8" style="3" width="7.88"/>
  </cols>
  <sheetData>
    <row r="1" customFormat="false" ht="24.15" hidden="false" customHeight="false" outlineLevel="0" collapsed="false">
      <c r="A1" s="4" t="s">
        <v>0</v>
      </c>
    </row>
    <row r="2" customFormat="false" ht="55.6" hidden="false" customHeight="false" outlineLevel="0" collapsed="false">
      <c r="A2" s="5" t="s">
        <v>1</v>
      </c>
      <c r="B2" s="5"/>
      <c r="C2" s="3"/>
      <c r="D2" s="3"/>
    </row>
    <row r="3" customFormat="false" ht="15" hidden="false" customHeight="false" outlineLevel="0" collapsed="false">
      <c r="A3" s="6" t="s">
        <v>2</v>
      </c>
      <c r="B3" s="6"/>
      <c r="C3" s="3"/>
      <c r="D3" s="3"/>
    </row>
    <row r="4" customFormat="false" ht="24.15" hidden="false" customHeight="false" outlineLevel="0" collapsed="false">
      <c r="A4" s="7" t="s">
        <v>3</v>
      </c>
      <c r="B4" s="8" t="s">
        <v>4</v>
      </c>
      <c r="C4" s="9" t="n">
        <v>956900000</v>
      </c>
    </row>
    <row r="5" customFormat="false" ht="24.15" hidden="false" customHeight="false" outlineLevel="0" collapsed="false">
      <c r="A5" s="7" t="s">
        <v>5</v>
      </c>
      <c r="B5" s="7" t="s">
        <v>6</v>
      </c>
      <c r="C5" s="9" t="n">
        <v>5972333000</v>
      </c>
    </row>
    <row r="6" customFormat="false" ht="12.8" hidden="false" customHeight="false" outlineLevel="0" collapsed="false">
      <c r="A6" s="7" t="s">
        <v>7</v>
      </c>
      <c r="B6" s="7" t="s">
        <v>8</v>
      </c>
      <c r="C6" s="9" t="n">
        <v>422107000</v>
      </c>
    </row>
    <row r="7" customFormat="false" ht="12.8" hidden="false" customHeight="false" outlineLevel="0" collapsed="false">
      <c r="A7" s="7" t="s">
        <v>9</v>
      </c>
      <c r="B7" s="7" t="s">
        <v>10</v>
      </c>
      <c r="C7" s="9" t="n">
        <v>382683000</v>
      </c>
    </row>
    <row r="8" customFormat="false" ht="12.8" hidden="false" customHeight="false" outlineLevel="0" collapsed="false">
      <c r="A8" s="7" t="s">
        <v>11</v>
      </c>
      <c r="B8" s="7"/>
      <c r="C8" s="9" t="n">
        <v>45950000</v>
      </c>
    </row>
    <row r="9" customFormat="false" ht="12.8" hidden="false" customHeight="false" outlineLevel="0" collapsed="false">
      <c r="A9" s="7" t="s">
        <v>12</v>
      </c>
      <c r="B9" s="7"/>
      <c r="C9" s="9" t="n">
        <v>107049000</v>
      </c>
    </row>
    <row r="10" customFormat="false" ht="12.8" hidden="false" customHeight="false" outlineLevel="0" collapsed="false">
      <c r="A10" s="7" t="s">
        <v>13</v>
      </c>
      <c r="B10" s="7"/>
      <c r="C10" s="9" t="n">
        <v>0</v>
      </c>
    </row>
    <row r="11" customFormat="false" ht="12.8" hidden="false" customHeight="false" outlineLevel="0" collapsed="false">
      <c r="A11" s="8" t="s">
        <v>14</v>
      </c>
      <c r="B11" s="8"/>
      <c r="C11" s="10" t="n">
        <v>7887022000</v>
      </c>
      <c r="D11" s="3"/>
      <c r="E11" s="2" t="n">
        <f aca="false">SUM(C4:C10)</f>
        <v>7887022000</v>
      </c>
    </row>
    <row r="12" customFormat="false" ht="24.15" hidden="false" customHeight="false" outlineLevel="0" collapsed="false">
      <c r="A12" s="1" t="s">
        <v>15</v>
      </c>
      <c r="C12" s="3"/>
      <c r="D12" s="3"/>
    </row>
    <row r="13" customFormat="false" ht="12.8" hidden="false" customHeight="false" outlineLevel="0" collapsed="false">
      <c r="B13" s="8" t="s">
        <v>16</v>
      </c>
      <c r="C13" s="10" t="n">
        <f aca="false">C11-C4</f>
        <v>6930122000</v>
      </c>
      <c r="D13" s="11" t="n">
        <f aca="false">C13/C11</f>
        <v>0.87867410538477</v>
      </c>
    </row>
    <row r="14" customFormat="false" ht="12.8" hidden="false" customHeight="false" outlineLevel="0" collapsed="false">
      <c r="A14" s="12" t="s">
        <v>17</v>
      </c>
      <c r="B14" s="13" t="s">
        <v>18</v>
      </c>
      <c r="C14" s="10" t="n">
        <f aca="false">E20</f>
        <v>2740778368</v>
      </c>
      <c r="D14" s="14" t="n">
        <f aca="false">C14/$C$11</f>
        <v>0.347504846315885</v>
      </c>
    </row>
    <row r="15" customFormat="false" ht="12.8" hidden="false" customHeight="false" outlineLevel="0" collapsed="false">
      <c r="A15" s="12" t="s">
        <v>19</v>
      </c>
      <c r="B15" s="8" t="s">
        <v>20</v>
      </c>
      <c r="C15" s="10" t="n">
        <f aca="false">D20</f>
        <v>4170707643</v>
      </c>
      <c r="D15" s="11" t="n">
        <f aca="false">C15/$C$11</f>
        <v>0.528806391436464</v>
      </c>
    </row>
    <row r="16" customFormat="false" ht="24.15" hidden="false" customHeight="false" outlineLevel="0" collapsed="false">
      <c r="A16" s="12" t="s">
        <v>21</v>
      </c>
      <c r="B16" s="8" t="s">
        <v>4</v>
      </c>
      <c r="C16" s="10" t="n">
        <f aca="false">C4</f>
        <v>956900000</v>
      </c>
      <c r="D16" s="11" t="n">
        <f aca="false">C16/$C$11</f>
        <v>0.12132589461523</v>
      </c>
      <c r="E16" s="15" t="n">
        <f aca="false">D16+D15</f>
        <v>0.650132286051694</v>
      </c>
    </row>
    <row r="19" customFormat="false" ht="12.8" hidden="false" customHeight="false" outlineLevel="0" collapsed="false">
      <c r="D19" s="16" t="s">
        <v>22</v>
      </c>
      <c r="E19" s="16" t="s">
        <v>23</v>
      </c>
      <c r="F19" s="16" t="s">
        <v>24</v>
      </c>
      <c r="G19" s="16" t="s">
        <v>22</v>
      </c>
      <c r="H19" s="16" t="s">
        <v>23</v>
      </c>
    </row>
    <row r="20" customFormat="false" ht="25.15" hidden="false" customHeight="true" outlineLevel="0" collapsed="false">
      <c r="A20" s="17" t="s">
        <v>25</v>
      </c>
      <c r="B20" s="17"/>
      <c r="C20" s="18"/>
      <c r="D20" s="19" t="n">
        <f aca="false">SUM(D24:D66)</f>
        <v>4170707643</v>
      </c>
      <c r="E20" s="19" t="n">
        <f aca="false">SUM(E24:E66)</f>
        <v>2740778368</v>
      </c>
      <c r="F20" s="19" t="n">
        <f aca="false">E20+D20</f>
        <v>6911486011</v>
      </c>
      <c r="G20" s="20" t="n">
        <f aca="false">D20/F20</f>
        <v>0.603445863358776</v>
      </c>
      <c r="H20" s="20" t="n">
        <f aca="false">1-G20</f>
        <v>0.396554136641224</v>
      </c>
    </row>
    <row r="21" customFormat="false" ht="12.8" hidden="false" customHeight="false" outlineLevel="0" collapsed="false">
      <c r="A21" s="4" t="s">
        <v>26</v>
      </c>
      <c r="B21" s="4"/>
    </row>
    <row r="22" customFormat="false" ht="24.15" hidden="false" customHeight="false" outlineLevel="0" collapsed="false">
      <c r="A22" s="21" t="s">
        <v>27</v>
      </c>
      <c r="B22" s="21"/>
      <c r="D22" s="3"/>
      <c r="E22" s="3"/>
      <c r="F22" s="3"/>
    </row>
    <row r="23" customFormat="false" ht="12.8" hidden="false" customHeight="false" outlineLevel="0" collapsed="false">
      <c r="A23" s="1" t="s">
        <v>28</v>
      </c>
      <c r="D23" s="3"/>
      <c r="E23" s="3"/>
      <c r="F23" s="3"/>
    </row>
    <row r="24" customFormat="false" ht="12.8" hidden="false" customHeight="false" outlineLevel="0" collapsed="false">
      <c r="A24" s="1" t="s">
        <v>29</v>
      </c>
      <c r="C24" s="22" t="n">
        <v>2280701221</v>
      </c>
      <c r="D24" s="2" t="n">
        <f aca="false">C24+C27+C28</f>
        <v>2281024209</v>
      </c>
      <c r="E24" s="2" t="n">
        <f aca="false">'2022'!E260</f>
        <v>1175390909</v>
      </c>
      <c r="F24" s="22" t="n">
        <f aca="false">E24+D24</f>
        <v>3456415118</v>
      </c>
      <c r="G24" s="23" t="n">
        <f aca="false">D24/F24</f>
        <v>0.659939310275867</v>
      </c>
      <c r="H24" s="23" t="n">
        <f aca="false">1-G24</f>
        <v>0.340060689724133</v>
      </c>
    </row>
    <row r="27" customFormat="false" ht="12.8" hidden="false" customHeight="false" outlineLevel="0" collapsed="false">
      <c r="A27" s="1" t="s">
        <v>30</v>
      </c>
      <c r="C27" s="2" t="n">
        <v>105597</v>
      </c>
    </row>
    <row r="28" customFormat="false" ht="12.8" hidden="false" customHeight="false" outlineLevel="0" collapsed="false">
      <c r="A28" s="1" t="s">
        <v>31</v>
      </c>
      <c r="C28" s="2" t="n">
        <v>217391</v>
      </c>
    </row>
    <row r="29" customFormat="false" ht="12.8" hidden="false" customHeight="false" outlineLevel="0" collapsed="false">
      <c r="A29" s="1" t="s">
        <v>32</v>
      </c>
      <c r="C29" s="2" t="n">
        <v>3624121848</v>
      </c>
    </row>
    <row r="30" customFormat="false" ht="12.8" hidden="false" customHeight="false" outlineLevel="0" collapsed="false">
      <c r="A30" s="21" t="s">
        <v>33</v>
      </c>
      <c r="B30" s="21"/>
      <c r="C30" s="22" t="n">
        <f aca="false">C29-C28-C27-C24</f>
        <v>1343097639</v>
      </c>
    </row>
    <row r="31" customFormat="false" ht="12.8" hidden="false" customHeight="false" outlineLevel="0" collapsed="false">
      <c r="A31" s="1" t="s">
        <v>34</v>
      </c>
    </row>
    <row r="32" customFormat="false" ht="12.8" hidden="false" customHeight="false" outlineLevel="0" collapsed="false">
      <c r="A32" s="1" t="s">
        <v>35</v>
      </c>
      <c r="C32" s="2" t="n">
        <v>18167509</v>
      </c>
      <c r="D32" s="2" t="n">
        <f aca="false">C32+C34</f>
        <v>18403787</v>
      </c>
      <c r="E32" s="2" t="n">
        <f aca="false">C35-C34</f>
        <v>40058927</v>
      </c>
      <c r="F32" s="22" t="n">
        <f aca="false">E32+D32</f>
        <v>58462714</v>
      </c>
      <c r="G32" s="23" t="n">
        <f aca="false">D32/F32</f>
        <v>0.31479528986629</v>
      </c>
      <c r="H32" s="23" t="n">
        <f aca="false">1-G32</f>
        <v>0.68520471013371</v>
      </c>
    </row>
    <row r="33" customFormat="false" ht="12.8" hidden="false" customHeight="false" outlineLevel="0" collapsed="false">
      <c r="B33" s="24"/>
    </row>
    <row r="34" customFormat="false" ht="12.8" hidden="false" customHeight="false" outlineLevel="0" collapsed="false">
      <c r="A34" s="1" t="s">
        <v>36</v>
      </c>
      <c r="C34" s="2" t="n">
        <v>236278</v>
      </c>
    </row>
    <row r="35" customFormat="false" ht="12.8" hidden="false" customHeight="false" outlineLevel="0" collapsed="false">
      <c r="A35" s="1" t="s">
        <v>32</v>
      </c>
      <c r="C35" s="2" t="n">
        <v>40295205</v>
      </c>
    </row>
    <row r="39" customFormat="false" ht="12.8" hidden="false" customHeight="false" outlineLevel="0" collapsed="false">
      <c r="A39" s="1" t="s">
        <v>37</v>
      </c>
      <c r="C39" s="2" t="n">
        <v>305105287</v>
      </c>
      <c r="D39" s="2" t="n">
        <f aca="false">C39</f>
        <v>305105287</v>
      </c>
    </row>
    <row r="42" customFormat="false" ht="24.15" hidden="false" customHeight="false" outlineLevel="0" collapsed="false">
      <c r="A42" s="21" t="s">
        <v>38</v>
      </c>
      <c r="B42" s="21"/>
    </row>
    <row r="43" customFormat="false" ht="12.8" hidden="false" customHeight="false" outlineLevel="0" collapsed="false">
      <c r="A43" s="25" t="s">
        <v>28</v>
      </c>
      <c r="B43" s="26"/>
    </row>
    <row r="44" customFormat="false" ht="12.8" hidden="false" customHeight="false" outlineLevel="0" collapsed="false">
      <c r="A44" s="1" t="s">
        <v>35</v>
      </c>
      <c r="C44" s="2" t="n">
        <v>517310269</v>
      </c>
      <c r="D44" s="2" t="n">
        <f aca="false">C44+C45</f>
        <v>519706435</v>
      </c>
      <c r="E44" s="2" t="n">
        <f aca="false">C46-C45</f>
        <v>961834554</v>
      </c>
      <c r="F44" s="22" t="n">
        <f aca="false">E44+D44</f>
        <v>1481540989</v>
      </c>
      <c r="G44" s="23" t="n">
        <f aca="false">D44/F44</f>
        <v>0.350787753331609</v>
      </c>
      <c r="H44" s="23" t="n">
        <f aca="false">1-G44</f>
        <v>0.649212246668391</v>
      </c>
    </row>
    <row r="45" customFormat="false" ht="12.8" hidden="false" customHeight="false" outlineLevel="0" collapsed="false">
      <c r="A45" s="1" t="s">
        <v>39</v>
      </c>
      <c r="C45" s="2" t="n">
        <v>2396166</v>
      </c>
    </row>
    <row r="46" customFormat="false" ht="12.8" hidden="false" customHeight="false" outlineLevel="0" collapsed="false">
      <c r="A46" s="1" t="s">
        <v>40</v>
      </c>
      <c r="C46" s="2" t="n">
        <v>964230720</v>
      </c>
    </row>
    <row r="48" customFormat="false" ht="12.8" hidden="false" customHeight="false" outlineLevel="0" collapsed="false">
      <c r="A48" s="25" t="s">
        <v>41</v>
      </c>
      <c r="B48" s="26"/>
    </row>
    <row r="49" customFormat="false" ht="12.8" hidden="false" customHeight="false" outlineLevel="0" collapsed="false">
      <c r="A49" s="1" t="s">
        <v>35</v>
      </c>
      <c r="C49" s="2" t="n">
        <v>3562870</v>
      </c>
      <c r="D49" s="2" t="n">
        <f aca="false">C49</f>
        <v>3562870</v>
      </c>
      <c r="E49" s="2" t="n">
        <f aca="false">C50</f>
        <v>16488329</v>
      </c>
      <c r="F49" s="22" t="n">
        <f aca="false">E49+D49</f>
        <v>20051199</v>
      </c>
      <c r="G49" s="23" t="n">
        <f aca="false">D49/F49</f>
        <v>0.177688626001867</v>
      </c>
      <c r="H49" s="23" t="n">
        <f aca="false">1-G49</f>
        <v>0.822311373998134</v>
      </c>
    </row>
    <row r="50" customFormat="false" ht="12.8" hidden="false" customHeight="false" outlineLevel="0" collapsed="false">
      <c r="A50" s="1" t="s">
        <v>23</v>
      </c>
      <c r="C50" s="2" t="n">
        <v>16488329</v>
      </c>
    </row>
    <row r="51" customFormat="false" ht="12.8" hidden="false" customHeight="false" outlineLevel="0" collapsed="false">
      <c r="A51" s="1" t="s">
        <v>24</v>
      </c>
      <c r="C51" s="2" t="n">
        <f aca="false">SUM(C49:C50)</f>
        <v>20051199</v>
      </c>
    </row>
    <row r="54" customFormat="false" ht="35.3" hidden="false" customHeight="false" outlineLevel="0" collapsed="false">
      <c r="A54" s="21" t="s">
        <v>42</v>
      </c>
      <c r="B54" s="21"/>
    </row>
    <row r="55" customFormat="false" ht="12.8" hidden="false" customHeight="false" outlineLevel="0" collapsed="false">
      <c r="A55" s="1" t="s">
        <v>35</v>
      </c>
      <c r="C55" s="2" t="n">
        <v>955817259</v>
      </c>
      <c r="D55" s="2" t="n">
        <f aca="false">C55</f>
        <v>955817259</v>
      </c>
      <c r="E55" s="2" t="n">
        <f aca="false">C56-C55</f>
        <v>470680689</v>
      </c>
      <c r="F55" s="22" t="n">
        <f aca="false">E55+D55</f>
        <v>1426497948</v>
      </c>
      <c r="G55" s="23" t="n">
        <f aca="false">D55/F55</f>
        <v>0.670044608434305</v>
      </c>
      <c r="H55" s="23" t="n">
        <f aca="false">1-G55</f>
        <v>0.329955391565695</v>
      </c>
    </row>
    <row r="56" customFormat="false" ht="12.8" hidden="false" customHeight="false" outlineLevel="0" collapsed="false">
      <c r="A56" s="1" t="s">
        <v>43</v>
      </c>
      <c r="C56" s="2" t="n">
        <v>1426497948</v>
      </c>
    </row>
    <row r="60" customFormat="false" ht="24.15" hidden="false" customHeight="false" outlineLevel="0" collapsed="false">
      <c r="A60" s="25" t="s">
        <v>44</v>
      </c>
      <c r="B60" s="26"/>
    </row>
    <row r="61" customFormat="false" ht="12.8" hidden="false" customHeight="false" outlineLevel="0" collapsed="false">
      <c r="A61" s="1" t="s">
        <v>35</v>
      </c>
      <c r="C61" s="2" t="n">
        <v>85173657</v>
      </c>
      <c r="D61" s="2" t="n">
        <f aca="false">C61</f>
        <v>85173657</v>
      </c>
      <c r="E61" s="2" t="n">
        <f aca="false">C62-C61</f>
        <v>61097265</v>
      </c>
      <c r="F61" s="22" t="n">
        <f aca="false">E61+D61</f>
        <v>146270922</v>
      </c>
      <c r="G61" s="23" t="n">
        <f aca="false">D61/F61</f>
        <v>0.582300677642546</v>
      </c>
      <c r="H61" s="23" t="n">
        <f aca="false">1-G61</f>
        <v>0.417699322357454</v>
      </c>
    </row>
    <row r="62" customFormat="false" ht="12.8" hidden="false" customHeight="false" outlineLevel="0" collapsed="false">
      <c r="A62" s="1" t="s">
        <v>43</v>
      </c>
      <c r="C62" s="2" t="n">
        <v>146270922</v>
      </c>
    </row>
    <row r="65" customFormat="false" ht="24.15" hidden="false" customHeight="false" outlineLevel="0" collapsed="false">
      <c r="A65" s="25" t="s">
        <v>45</v>
      </c>
      <c r="B65" s="26"/>
    </row>
    <row r="66" customFormat="false" ht="12.8" hidden="false" customHeight="false" outlineLevel="0" collapsed="false">
      <c r="A66" s="1" t="s">
        <v>35</v>
      </c>
      <c r="C66" s="2" t="n">
        <v>1914139</v>
      </c>
      <c r="D66" s="2" t="n">
        <f aca="false">C66</f>
        <v>1914139</v>
      </c>
      <c r="E66" s="2" t="n">
        <f aca="false">C67-C66</f>
        <v>15227695</v>
      </c>
      <c r="F66" s="22" t="n">
        <f aca="false">E66+D66</f>
        <v>17141834</v>
      </c>
      <c r="G66" s="23" t="n">
        <f aca="false">D66/F66</f>
        <v>0.111664772859193</v>
      </c>
      <c r="H66" s="23" t="n">
        <f aca="false">1-G66</f>
        <v>0.888335227140807</v>
      </c>
    </row>
    <row r="67" customFormat="false" ht="24.15" hidden="false" customHeight="false" outlineLevel="0" collapsed="false">
      <c r="A67" s="1" t="s">
        <v>46</v>
      </c>
      <c r="C67" s="2" t="n">
        <v>17141834</v>
      </c>
    </row>
    <row r="70" customFormat="false" ht="24.15" hidden="false" customHeight="false" outlineLevel="0" collapsed="false">
      <c r="A70" s="1" t="s">
        <v>47</v>
      </c>
    </row>
    <row r="71" customFormat="false" ht="12.8" hidden="false" customHeight="false" outlineLevel="0" collapsed="false">
      <c r="A71" s="21" t="s">
        <v>48</v>
      </c>
      <c r="B71" s="21"/>
      <c r="C71" s="2" t="s">
        <v>49</v>
      </c>
      <c r="D71" s="2" t="s">
        <v>50</v>
      </c>
    </row>
    <row r="72" customFormat="false" ht="24.15" hidden="false" customHeight="false" outlineLevel="0" collapsed="false">
      <c r="A72" s="27" t="s">
        <v>6</v>
      </c>
      <c r="B72" s="27"/>
      <c r="C72" s="16" t="n">
        <v>4900</v>
      </c>
      <c r="D72" s="16"/>
    </row>
    <row r="73" customFormat="false" ht="12.8" hidden="false" customHeight="false" outlineLevel="0" collapsed="false">
      <c r="A73" s="27" t="s">
        <v>8</v>
      </c>
      <c r="B73" s="27"/>
      <c r="C73" s="16" t="n">
        <v>438.4</v>
      </c>
      <c r="D73" s="16"/>
      <c r="E73" s="3"/>
    </row>
    <row r="74" customFormat="false" ht="12.8" hidden="false" customHeight="false" outlineLevel="0" collapsed="false">
      <c r="A74" s="27" t="s">
        <v>10</v>
      </c>
      <c r="B74" s="27"/>
      <c r="C74" s="16" t="n">
        <v>121.1</v>
      </c>
      <c r="D74" s="16"/>
      <c r="E74" s="3"/>
      <c r="F74" s="3"/>
    </row>
    <row r="75" customFormat="false" ht="24.15" hidden="false" customHeight="false" outlineLevel="0" collapsed="false">
      <c r="A75" s="28" t="s">
        <v>4</v>
      </c>
      <c r="B75" s="28"/>
      <c r="C75" s="16" t="n">
        <v>956.9</v>
      </c>
      <c r="D75" s="29" t="n">
        <f aca="false">C75/C76</f>
        <v>0.14913347048189</v>
      </c>
      <c r="E75" s="3"/>
      <c r="F75" s="3"/>
    </row>
    <row r="76" customFormat="false" ht="12.8" hidden="false" customHeight="false" outlineLevel="0" collapsed="false">
      <c r="A76" s="28" t="s">
        <v>51</v>
      </c>
      <c r="B76" s="28"/>
      <c r="C76" s="30" t="n">
        <f aca="false">SUM(C72:C75)</f>
        <v>6416.4</v>
      </c>
      <c r="D76" s="16"/>
      <c r="E76" s="3"/>
      <c r="F76" s="3"/>
    </row>
    <row r="77" customFormat="false" ht="12.8" hidden="false" customHeight="false" outlineLevel="0" collapsed="false">
      <c r="A77" s="27" t="s">
        <v>16</v>
      </c>
      <c r="B77" s="27"/>
      <c r="C77" s="16" t="n">
        <f aca="false">C74+C73+C72</f>
        <v>5459.5</v>
      </c>
      <c r="D77" s="29" t="n">
        <f aca="false">C77/C76</f>
        <v>0.85086652951811</v>
      </c>
      <c r="E77" s="3"/>
      <c r="F77" s="3"/>
    </row>
    <row r="78" customFormat="false" ht="12.8" hidden="false" customHeight="false" outlineLevel="0" collapsed="false">
      <c r="A78" s="31"/>
      <c r="B78" s="3"/>
      <c r="C78" s="3"/>
      <c r="D78" s="3"/>
      <c r="E78" s="3"/>
      <c r="F78" s="3"/>
    </row>
    <row r="79" customFormat="false" ht="12.8" hidden="false" customHeight="false" outlineLevel="0" collapsed="false">
      <c r="A79" s="31"/>
      <c r="B79" s="3"/>
      <c r="C79" s="3"/>
      <c r="D79" s="3"/>
      <c r="E79" s="3"/>
      <c r="F79" s="3"/>
    </row>
    <row r="80" customFormat="false" ht="12.8" hidden="false" customHeight="false" outlineLevel="0" collapsed="false">
      <c r="A80" s="31"/>
      <c r="B80" s="3"/>
      <c r="C80" s="3"/>
      <c r="D80" s="3"/>
      <c r="E80" s="3"/>
      <c r="F80" s="3"/>
    </row>
    <row r="81" customFormat="false" ht="12.8" hidden="false" customHeight="false" outlineLevel="0" collapsed="false">
      <c r="A81" s="31"/>
      <c r="B81" s="3"/>
      <c r="C81" s="3"/>
      <c r="D81" s="3"/>
      <c r="E81" s="3"/>
      <c r="F81" s="3"/>
    </row>
    <row r="82" customFormat="false" ht="12.8" hidden="false" customHeight="false" outlineLevel="0" collapsed="false">
      <c r="A82" s="31"/>
      <c r="B82" s="3"/>
      <c r="C82" s="3"/>
      <c r="D82" s="3"/>
    </row>
  </sheetData>
  <hyperlinks>
    <hyperlink ref="A1" r:id="rId1" display="https://open.who.int/2022-23/contributors/contributor "/>
    <hyperlink ref="A21" r:id="rId2" display="https://apps.who.int/gb/ebwha/pdf_files/WHA76/A76_INF2-en.pdf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82"/>
  <sheetViews>
    <sheetView showFormulas="false" showGridLines="true" showRowColHeaders="true" showZeros="true" rightToLeft="false" tabSelected="true" showOutlineSymbols="true" defaultGridColor="true" view="normal" topLeftCell="A1" colorId="64" zoomScale="136" zoomScaleNormal="136" zoomScalePageLayoutView="100" workbookViewId="0">
      <selection pane="topLeft" activeCell="B24" activeCellId="0" sqref="B24"/>
    </sheetView>
  </sheetViews>
  <sheetFormatPr defaultColWidth="11.58984375" defaultRowHeight="12.8" zeroHeight="false" outlineLevelRow="0" outlineLevelCol="0"/>
  <cols>
    <col collapsed="false" customWidth="true" hidden="false" outlineLevel="0" max="1" min="1" style="1" width="37.57"/>
    <col collapsed="false" customWidth="true" hidden="false" outlineLevel="0" max="2" min="2" style="1" width="40.69"/>
    <col collapsed="false" customWidth="true" hidden="false" outlineLevel="0" max="3" min="3" style="2" width="14.58"/>
    <col collapsed="false" customWidth="true" hidden="false" outlineLevel="0" max="4" min="4" style="2" width="14.67"/>
    <col collapsed="false" customWidth="true" hidden="false" outlineLevel="0" max="5" min="5" style="2" width="15.8"/>
    <col collapsed="false" customWidth="true" hidden="false" outlineLevel="0" max="6" min="6" style="2" width="14.94"/>
    <col collapsed="false" customWidth="true" hidden="false" outlineLevel="0" max="7" min="7" style="3" width="6.35"/>
    <col collapsed="false" customWidth="true" hidden="false" outlineLevel="0" max="8" min="8" style="3" width="7.88"/>
  </cols>
  <sheetData>
    <row r="1" customFormat="false" ht="24.15" hidden="false" customHeight="true" outlineLevel="0" collapsed="false">
      <c r="A1" s="32" t="s">
        <v>0</v>
      </c>
      <c r="B1" s="32"/>
      <c r="C1" s="32"/>
    </row>
    <row r="2" customFormat="false" ht="55.6" hidden="false" customHeight="false" outlineLevel="0" collapsed="false">
      <c r="A2" s="5" t="s">
        <v>1</v>
      </c>
      <c r="B2" s="5"/>
      <c r="C2" s="3"/>
      <c r="D2" s="3"/>
    </row>
    <row r="3" customFormat="false" ht="15" hidden="false" customHeight="false" outlineLevel="0" collapsed="false">
      <c r="A3" s="6" t="s">
        <v>2</v>
      </c>
      <c r="B3" s="6"/>
      <c r="C3" s="3"/>
      <c r="D3" s="3"/>
    </row>
    <row r="4" customFormat="false" ht="23.65" hidden="false" customHeight="false" outlineLevel="0" collapsed="false">
      <c r="A4" s="7" t="s">
        <v>3</v>
      </c>
      <c r="B4" s="8" t="s">
        <v>52</v>
      </c>
      <c r="C4" s="9" t="n">
        <v>956900000</v>
      </c>
    </row>
    <row r="5" customFormat="false" ht="12.8" hidden="false" customHeight="false" outlineLevel="0" collapsed="false">
      <c r="A5" s="7" t="s">
        <v>5</v>
      </c>
      <c r="B5" s="7" t="s">
        <v>53</v>
      </c>
      <c r="C5" s="9" t="n">
        <v>5972333000</v>
      </c>
    </row>
    <row r="6" customFormat="false" ht="12.8" hidden="false" customHeight="false" outlineLevel="0" collapsed="false">
      <c r="A6" s="7" t="s">
        <v>7</v>
      </c>
      <c r="B6" s="7" t="s">
        <v>54</v>
      </c>
      <c r="C6" s="9" t="n">
        <v>422107000</v>
      </c>
    </row>
    <row r="7" customFormat="false" ht="12.8" hidden="false" customHeight="false" outlineLevel="0" collapsed="false">
      <c r="A7" s="7" t="s">
        <v>9</v>
      </c>
      <c r="B7" s="7" t="s">
        <v>55</v>
      </c>
      <c r="C7" s="9" t="n">
        <v>382683000</v>
      </c>
    </row>
    <row r="8" customFormat="false" ht="12.8" hidden="false" customHeight="false" outlineLevel="0" collapsed="false">
      <c r="A8" s="7" t="s">
        <v>11</v>
      </c>
      <c r="B8" s="7"/>
      <c r="C8" s="9" t="n">
        <v>45950000</v>
      </c>
    </row>
    <row r="9" customFormat="false" ht="12.8" hidden="false" customHeight="false" outlineLevel="0" collapsed="false">
      <c r="A9" s="7" t="s">
        <v>12</v>
      </c>
      <c r="B9" s="7"/>
      <c r="C9" s="9" t="n">
        <v>107049000</v>
      </c>
    </row>
    <row r="10" customFormat="false" ht="12.8" hidden="false" customHeight="false" outlineLevel="0" collapsed="false">
      <c r="A10" s="7" t="s">
        <v>13</v>
      </c>
      <c r="B10" s="7"/>
      <c r="C10" s="9" t="n">
        <v>0</v>
      </c>
    </row>
    <row r="11" customFormat="false" ht="12.8" hidden="false" customHeight="false" outlineLevel="0" collapsed="false">
      <c r="A11" s="8" t="s">
        <v>14</v>
      </c>
      <c r="B11" s="8"/>
      <c r="C11" s="10" t="n">
        <v>7887022000</v>
      </c>
      <c r="D11" s="3"/>
      <c r="E11" s="2" t="n">
        <f aca="false">SUM(C4:C10)</f>
        <v>7887022000</v>
      </c>
    </row>
    <row r="12" customFormat="false" ht="24.15" hidden="false" customHeight="false" outlineLevel="0" collapsed="false">
      <c r="A12" s="1" t="s">
        <v>15</v>
      </c>
      <c r="C12" s="3"/>
      <c r="D12" s="3"/>
    </row>
    <row r="13" customFormat="false" ht="12.8" hidden="false" customHeight="false" outlineLevel="0" collapsed="false">
      <c r="B13" s="8" t="s">
        <v>56</v>
      </c>
      <c r="C13" s="10" t="n">
        <f aca="false">C11-C4</f>
        <v>6930122000</v>
      </c>
      <c r="D13" s="11" t="n">
        <f aca="false">C13/C11</f>
        <v>0.87867410538477</v>
      </c>
    </row>
    <row r="14" customFormat="false" ht="12.8" hidden="false" customHeight="false" outlineLevel="0" collapsed="false">
      <c r="A14" s="12" t="s">
        <v>17</v>
      </c>
      <c r="B14" s="13" t="s">
        <v>57</v>
      </c>
      <c r="C14" s="10" t="n">
        <f aca="false">E20</f>
        <v>2740778368</v>
      </c>
      <c r="D14" s="14" t="n">
        <f aca="false">C14/$C$11</f>
        <v>0.347504846315885</v>
      </c>
    </row>
    <row r="15" customFormat="false" ht="12.8" hidden="false" customHeight="false" outlineLevel="0" collapsed="false">
      <c r="A15" s="12" t="s">
        <v>19</v>
      </c>
      <c r="B15" s="8" t="s">
        <v>58</v>
      </c>
      <c r="C15" s="10" t="n">
        <f aca="false">D20</f>
        <v>4170707643</v>
      </c>
      <c r="D15" s="11" t="n">
        <f aca="false">C15/$C$11</f>
        <v>0.528806391436464</v>
      </c>
    </row>
    <row r="16" customFormat="false" ht="12.8" hidden="false" customHeight="false" outlineLevel="0" collapsed="false">
      <c r="A16" s="12" t="s">
        <v>21</v>
      </c>
      <c r="B16" s="8" t="s">
        <v>59</v>
      </c>
      <c r="C16" s="10" t="n">
        <f aca="false">C4</f>
        <v>956900000</v>
      </c>
      <c r="D16" s="11" t="n">
        <f aca="false">C16/$C$11</f>
        <v>0.12132589461523</v>
      </c>
      <c r="E16" s="15" t="n">
        <f aca="false">D16+D15</f>
        <v>0.650132286051694</v>
      </c>
    </row>
    <row r="19" customFormat="false" ht="12.8" hidden="false" customHeight="false" outlineLevel="0" collapsed="false">
      <c r="D19" s="16" t="s">
        <v>22</v>
      </c>
      <c r="E19" s="16" t="s">
        <v>23</v>
      </c>
      <c r="F19" s="16" t="s">
        <v>24</v>
      </c>
      <c r="G19" s="16" t="s">
        <v>22</v>
      </c>
      <c r="H19" s="16" t="s">
        <v>23</v>
      </c>
    </row>
    <row r="20" customFormat="false" ht="25.15" hidden="false" customHeight="true" outlineLevel="0" collapsed="false">
      <c r="A20" s="17" t="s">
        <v>25</v>
      </c>
      <c r="B20" s="17" t="s">
        <v>60</v>
      </c>
      <c r="C20" s="18"/>
      <c r="D20" s="19" t="n">
        <f aca="false">SUM(D24:D66)</f>
        <v>4170707643</v>
      </c>
      <c r="E20" s="19" t="n">
        <f aca="false">SUM(E24:E66)</f>
        <v>2740778368</v>
      </c>
      <c r="F20" s="19" t="n">
        <f aca="false">E20+D20</f>
        <v>6911486011</v>
      </c>
      <c r="G20" s="20" t="n">
        <f aca="false">D20/F20</f>
        <v>0.603445863358776</v>
      </c>
      <c r="H20" s="20" t="n">
        <f aca="false">1-G20</f>
        <v>0.396554136641224</v>
      </c>
    </row>
    <row r="21" customFormat="false" ht="12.8" hidden="false" customHeight="false" outlineLevel="0" collapsed="false">
      <c r="A21" s="4" t="s">
        <v>26</v>
      </c>
      <c r="B21" s="4"/>
    </row>
    <row r="22" customFormat="false" ht="24.15" hidden="false" customHeight="false" outlineLevel="0" collapsed="false">
      <c r="A22" s="21" t="s">
        <v>27</v>
      </c>
      <c r="B22" s="21"/>
      <c r="D22" s="3"/>
      <c r="E22" s="3"/>
      <c r="F22" s="3"/>
    </row>
    <row r="23" customFormat="false" ht="12.8" hidden="false" customHeight="false" outlineLevel="0" collapsed="false">
      <c r="A23" s="1" t="s">
        <v>28</v>
      </c>
      <c r="D23" s="3"/>
      <c r="E23" s="3"/>
      <c r="F23" s="3"/>
    </row>
    <row r="24" customFormat="false" ht="12.8" hidden="false" customHeight="false" outlineLevel="0" collapsed="false">
      <c r="A24" s="1" t="s">
        <v>29</v>
      </c>
      <c r="C24" s="22" t="n">
        <v>2280701221</v>
      </c>
      <c r="D24" s="2" t="n">
        <f aca="false">C24+C27+C28</f>
        <v>2281024209</v>
      </c>
      <c r="E24" s="2" t="n">
        <f aca="false">'2022'!E260</f>
        <v>1175390909</v>
      </c>
      <c r="F24" s="22" t="n">
        <f aca="false">E24+D24</f>
        <v>3456415118</v>
      </c>
      <c r="G24" s="23" t="n">
        <f aca="false">D24/F24</f>
        <v>0.659939310275867</v>
      </c>
      <c r="H24" s="23" t="n">
        <f aca="false">1-G24</f>
        <v>0.340060689724133</v>
      </c>
    </row>
    <row r="27" customFormat="false" ht="12.8" hidden="false" customHeight="false" outlineLevel="0" collapsed="false">
      <c r="A27" s="1" t="s">
        <v>30</v>
      </c>
      <c r="C27" s="2" t="n">
        <v>105597</v>
      </c>
    </row>
    <row r="28" customFormat="false" ht="12.8" hidden="false" customHeight="false" outlineLevel="0" collapsed="false">
      <c r="A28" s="1" t="s">
        <v>31</v>
      </c>
      <c r="C28" s="2" t="n">
        <v>217391</v>
      </c>
    </row>
    <row r="29" customFormat="false" ht="12.8" hidden="false" customHeight="false" outlineLevel="0" collapsed="false">
      <c r="A29" s="1" t="s">
        <v>32</v>
      </c>
      <c r="C29" s="2" t="n">
        <v>3624121848</v>
      </c>
    </row>
    <row r="30" customFormat="false" ht="12.8" hidden="false" customHeight="false" outlineLevel="0" collapsed="false">
      <c r="A30" s="21" t="s">
        <v>33</v>
      </c>
      <c r="B30" s="21"/>
      <c r="C30" s="22" t="n">
        <f aca="false">C29-C28-C27-C24</f>
        <v>1343097639</v>
      </c>
    </row>
    <row r="31" customFormat="false" ht="12.8" hidden="false" customHeight="false" outlineLevel="0" collapsed="false">
      <c r="A31" s="1" t="s">
        <v>34</v>
      </c>
    </row>
    <row r="32" customFormat="false" ht="12.8" hidden="false" customHeight="false" outlineLevel="0" collapsed="false">
      <c r="A32" s="1" t="s">
        <v>35</v>
      </c>
      <c r="C32" s="2" t="n">
        <v>18167509</v>
      </c>
      <c r="D32" s="2" t="n">
        <f aca="false">C32+C34</f>
        <v>18403787</v>
      </c>
      <c r="E32" s="2" t="n">
        <f aca="false">C35-C34</f>
        <v>40058927</v>
      </c>
      <c r="F32" s="22" t="n">
        <f aca="false">E32+D32</f>
        <v>58462714</v>
      </c>
      <c r="G32" s="23" t="n">
        <f aca="false">D32/F32</f>
        <v>0.31479528986629</v>
      </c>
      <c r="H32" s="23" t="n">
        <f aca="false">1-G32</f>
        <v>0.68520471013371</v>
      </c>
    </row>
    <row r="33" customFormat="false" ht="12.8" hidden="false" customHeight="false" outlineLevel="0" collapsed="false">
      <c r="B33" s="24"/>
    </row>
    <row r="34" customFormat="false" ht="12.8" hidden="false" customHeight="false" outlineLevel="0" collapsed="false">
      <c r="A34" s="1" t="s">
        <v>36</v>
      </c>
      <c r="C34" s="2" t="n">
        <v>236278</v>
      </c>
    </row>
    <row r="35" customFormat="false" ht="12.8" hidden="false" customHeight="false" outlineLevel="0" collapsed="false">
      <c r="A35" s="1" t="s">
        <v>32</v>
      </c>
      <c r="C35" s="2" t="n">
        <v>40295205</v>
      </c>
    </row>
    <row r="39" customFormat="false" ht="12.8" hidden="false" customHeight="false" outlineLevel="0" collapsed="false">
      <c r="A39" s="1" t="s">
        <v>37</v>
      </c>
      <c r="C39" s="2" t="n">
        <v>305105287</v>
      </c>
      <c r="D39" s="2" t="n">
        <f aca="false">C39</f>
        <v>305105287</v>
      </c>
    </row>
    <row r="42" customFormat="false" ht="24.15" hidden="false" customHeight="false" outlineLevel="0" collapsed="false">
      <c r="A42" s="21" t="s">
        <v>38</v>
      </c>
      <c r="B42" s="21"/>
    </row>
    <row r="43" customFormat="false" ht="12.8" hidden="false" customHeight="false" outlineLevel="0" collapsed="false">
      <c r="A43" s="25" t="s">
        <v>28</v>
      </c>
      <c r="B43" s="26"/>
    </row>
    <row r="44" customFormat="false" ht="12.8" hidden="false" customHeight="false" outlineLevel="0" collapsed="false">
      <c r="A44" s="1" t="s">
        <v>35</v>
      </c>
      <c r="C44" s="2" t="n">
        <v>517310269</v>
      </c>
      <c r="D44" s="2" t="n">
        <f aca="false">C44+C45</f>
        <v>519706435</v>
      </c>
      <c r="E44" s="2" t="n">
        <f aca="false">C46-C45</f>
        <v>961834554</v>
      </c>
      <c r="F44" s="22" t="n">
        <f aca="false">E44+D44</f>
        <v>1481540989</v>
      </c>
      <c r="G44" s="23" t="n">
        <f aca="false">D44/F44</f>
        <v>0.350787753331609</v>
      </c>
      <c r="H44" s="23" t="n">
        <f aca="false">1-G44</f>
        <v>0.649212246668391</v>
      </c>
    </row>
    <row r="45" customFormat="false" ht="12.8" hidden="false" customHeight="false" outlineLevel="0" collapsed="false">
      <c r="A45" s="1" t="s">
        <v>39</v>
      </c>
      <c r="C45" s="2" t="n">
        <v>2396166</v>
      </c>
    </row>
    <row r="46" customFormat="false" ht="12.8" hidden="false" customHeight="false" outlineLevel="0" collapsed="false">
      <c r="A46" s="1" t="s">
        <v>40</v>
      </c>
      <c r="C46" s="2" t="n">
        <v>964230720</v>
      </c>
    </row>
    <row r="48" customFormat="false" ht="12.8" hidden="false" customHeight="false" outlineLevel="0" collapsed="false">
      <c r="A48" s="25" t="s">
        <v>41</v>
      </c>
      <c r="B48" s="26"/>
    </row>
    <row r="49" customFormat="false" ht="12.8" hidden="false" customHeight="false" outlineLevel="0" collapsed="false">
      <c r="A49" s="1" t="s">
        <v>35</v>
      </c>
      <c r="C49" s="2" t="n">
        <v>3562870</v>
      </c>
      <c r="D49" s="2" t="n">
        <f aca="false">C49</f>
        <v>3562870</v>
      </c>
      <c r="E49" s="2" t="n">
        <f aca="false">C50</f>
        <v>16488329</v>
      </c>
      <c r="F49" s="22" t="n">
        <f aca="false">E49+D49</f>
        <v>20051199</v>
      </c>
      <c r="G49" s="23" t="n">
        <f aca="false">D49/F49</f>
        <v>0.177688626001867</v>
      </c>
      <c r="H49" s="23" t="n">
        <f aca="false">1-G49</f>
        <v>0.822311373998134</v>
      </c>
    </row>
    <row r="50" customFormat="false" ht="12.8" hidden="false" customHeight="false" outlineLevel="0" collapsed="false">
      <c r="A50" s="1" t="s">
        <v>23</v>
      </c>
      <c r="C50" s="2" t="n">
        <v>16488329</v>
      </c>
    </row>
    <row r="51" customFormat="false" ht="12.8" hidden="false" customHeight="false" outlineLevel="0" collapsed="false">
      <c r="A51" s="1" t="s">
        <v>24</v>
      </c>
      <c r="C51" s="2" t="n">
        <f aca="false">SUM(C49:C50)</f>
        <v>20051199</v>
      </c>
    </row>
    <row r="54" customFormat="false" ht="35.3" hidden="false" customHeight="false" outlineLevel="0" collapsed="false">
      <c r="A54" s="21" t="s">
        <v>42</v>
      </c>
      <c r="B54" s="21"/>
    </row>
    <row r="55" customFormat="false" ht="12.8" hidden="false" customHeight="false" outlineLevel="0" collapsed="false">
      <c r="A55" s="1" t="s">
        <v>35</v>
      </c>
      <c r="C55" s="2" t="n">
        <v>955817259</v>
      </c>
      <c r="D55" s="2" t="n">
        <f aca="false">C55</f>
        <v>955817259</v>
      </c>
      <c r="E55" s="2" t="n">
        <f aca="false">C56-C55</f>
        <v>470680689</v>
      </c>
      <c r="F55" s="22" t="n">
        <f aca="false">E55+D55</f>
        <v>1426497948</v>
      </c>
      <c r="G55" s="23" t="n">
        <f aca="false">D55/F55</f>
        <v>0.670044608434305</v>
      </c>
      <c r="H55" s="23" t="n">
        <f aca="false">1-G55</f>
        <v>0.329955391565695</v>
      </c>
    </row>
    <row r="56" customFormat="false" ht="12.8" hidden="false" customHeight="false" outlineLevel="0" collapsed="false">
      <c r="A56" s="1" t="s">
        <v>43</v>
      </c>
      <c r="C56" s="2" t="n">
        <v>1426497948</v>
      </c>
    </row>
    <row r="60" customFormat="false" ht="24.15" hidden="false" customHeight="false" outlineLevel="0" collapsed="false">
      <c r="A60" s="25" t="s">
        <v>44</v>
      </c>
      <c r="B60" s="26"/>
    </row>
    <row r="61" customFormat="false" ht="12.8" hidden="false" customHeight="false" outlineLevel="0" collapsed="false">
      <c r="A61" s="1" t="s">
        <v>35</v>
      </c>
      <c r="C61" s="2" t="n">
        <v>85173657</v>
      </c>
      <c r="D61" s="2" t="n">
        <f aca="false">C61</f>
        <v>85173657</v>
      </c>
      <c r="E61" s="2" t="n">
        <f aca="false">C62-C61</f>
        <v>61097265</v>
      </c>
      <c r="F61" s="22" t="n">
        <f aca="false">E61+D61</f>
        <v>146270922</v>
      </c>
      <c r="G61" s="23" t="n">
        <f aca="false">D61/F61</f>
        <v>0.582300677642546</v>
      </c>
      <c r="H61" s="23" t="n">
        <f aca="false">1-G61</f>
        <v>0.417699322357454</v>
      </c>
    </row>
    <row r="62" customFormat="false" ht="12.8" hidden="false" customHeight="false" outlineLevel="0" collapsed="false">
      <c r="A62" s="1" t="s">
        <v>43</v>
      </c>
      <c r="C62" s="2" t="n">
        <v>146270922</v>
      </c>
    </row>
    <row r="65" customFormat="false" ht="24.15" hidden="false" customHeight="false" outlineLevel="0" collapsed="false">
      <c r="A65" s="25" t="s">
        <v>45</v>
      </c>
      <c r="B65" s="26"/>
    </row>
    <row r="66" customFormat="false" ht="12.8" hidden="false" customHeight="false" outlineLevel="0" collapsed="false">
      <c r="A66" s="1" t="s">
        <v>35</v>
      </c>
      <c r="C66" s="2" t="n">
        <v>1914139</v>
      </c>
      <c r="D66" s="2" t="n">
        <f aca="false">C66</f>
        <v>1914139</v>
      </c>
      <c r="E66" s="2" t="n">
        <f aca="false">C67-C66</f>
        <v>15227695</v>
      </c>
      <c r="F66" s="22" t="n">
        <f aca="false">E66+D66</f>
        <v>17141834</v>
      </c>
      <c r="G66" s="23" t="n">
        <f aca="false">D66/F66</f>
        <v>0.111664772859193</v>
      </c>
      <c r="H66" s="23" t="n">
        <f aca="false">1-G66</f>
        <v>0.888335227140807</v>
      </c>
    </row>
    <row r="67" customFormat="false" ht="24.15" hidden="false" customHeight="false" outlineLevel="0" collapsed="false">
      <c r="A67" s="1" t="s">
        <v>46</v>
      </c>
      <c r="C67" s="2" t="n">
        <v>17141834</v>
      </c>
    </row>
    <row r="70" customFormat="false" ht="24.15" hidden="false" customHeight="false" outlineLevel="0" collapsed="false">
      <c r="A70" s="1" t="s">
        <v>47</v>
      </c>
    </row>
    <row r="71" customFormat="false" ht="12.8" hidden="false" customHeight="false" outlineLevel="0" collapsed="false">
      <c r="A71" s="21" t="s">
        <v>48</v>
      </c>
      <c r="B71" s="21"/>
      <c r="C71" s="2" t="s">
        <v>49</v>
      </c>
      <c r="D71" s="2" t="s">
        <v>50</v>
      </c>
    </row>
    <row r="72" customFormat="false" ht="24.15" hidden="false" customHeight="false" outlineLevel="0" collapsed="false">
      <c r="A72" s="27" t="s">
        <v>6</v>
      </c>
      <c r="B72" s="27"/>
      <c r="C72" s="16" t="n">
        <v>4900</v>
      </c>
      <c r="D72" s="16"/>
    </row>
    <row r="73" customFormat="false" ht="12.8" hidden="false" customHeight="false" outlineLevel="0" collapsed="false">
      <c r="A73" s="27" t="s">
        <v>8</v>
      </c>
      <c r="B73" s="27"/>
      <c r="C73" s="16" t="n">
        <v>438.4</v>
      </c>
      <c r="D73" s="16"/>
      <c r="E73" s="3"/>
    </row>
    <row r="74" customFormat="false" ht="12.8" hidden="false" customHeight="false" outlineLevel="0" collapsed="false">
      <c r="A74" s="27" t="s">
        <v>10</v>
      </c>
      <c r="B74" s="27"/>
      <c r="C74" s="16" t="n">
        <v>121.1</v>
      </c>
      <c r="D74" s="16"/>
      <c r="E74" s="3"/>
      <c r="F74" s="3"/>
    </row>
    <row r="75" customFormat="false" ht="24.15" hidden="false" customHeight="false" outlineLevel="0" collapsed="false">
      <c r="A75" s="28" t="s">
        <v>4</v>
      </c>
      <c r="B75" s="28"/>
      <c r="C75" s="16" t="n">
        <v>956.9</v>
      </c>
      <c r="D75" s="29" t="n">
        <f aca="false">C75/C76</f>
        <v>0.14913347048189</v>
      </c>
      <c r="E75" s="3"/>
      <c r="F75" s="3"/>
    </row>
    <row r="76" customFormat="false" ht="12.8" hidden="false" customHeight="false" outlineLevel="0" collapsed="false">
      <c r="A76" s="28" t="s">
        <v>51</v>
      </c>
      <c r="B76" s="28"/>
      <c r="C76" s="30" t="n">
        <f aca="false">SUM(C72:C75)</f>
        <v>6416.4</v>
      </c>
      <c r="D76" s="16"/>
      <c r="E76" s="3"/>
      <c r="F76" s="3"/>
    </row>
    <row r="77" customFormat="false" ht="12.8" hidden="false" customHeight="false" outlineLevel="0" collapsed="false">
      <c r="A77" s="27" t="s">
        <v>16</v>
      </c>
      <c r="B77" s="27"/>
      <c r="C77" s="16" t="n">
        <f aca="false">C74+C73+C72</f>
        <v>5459.5</v>
      </c>
      <c r="D77" s="29" t="n">
        <f aca="false">C77/C76</f>
        <v>0.85086652951811</v>
      </c>
      <c r="E77" s="3"/>
      <c r="F77" s="3"/>
    </row>
    <row r="78" customFormat="false" ht="12.8" hidden="false" customHeight="false" outlineLevel="0" collapsed="false">
      <c r="A78" s="31"/>
      <c r="B78" s="3"/>
      <c r="C78" s="3"/>
      <c r="D78" s="3"/>
      <c r="E78" s="3"/>
      <c r="F78" s="3"/>
    </row>
    <row r="79" customFormat="false" ht="12.8" hidden="false" customHeight="false" outlineLevel="0" collapsed="false">
      <c r="A79" s="31"/>
      <c r="B79" s="3"/>
      <c r="C79" s="3"/>
      <c r="D79" s="3"/>
      <c r="E79" s="3"/>
      <c r="F79" s="3"/>
    </row>
    <row r="80" customFormat="false" ht="12.8" hidden="false" customHeight="false" outlineLevel="0" collapsed="false">
      <c r="A80" s="31"/>
      <c r="B80" s="3"/>
      <c r="C80" s="3"/>
      <c r="D80" s="3"/>
      <c r="E80" s="3"/>
      <c r="F80" s="3"/>
    </row>
    <row r="81" customFormat="false" ht="12.8" hidden="false" customHeight="false" outlineLevel="0" collapsed="false">
      <c r="A81" s="31"/>
      <c r="B81" s="3"/>
      <c r="C81" s="3"/>
      <c r="D81" s="3"/>
      <c r="E81" s="3"/>
      <c r="F81" s="3"/>
    </row>
    <row r="82" customFormat="false" ht="12.8" hidden="false" customHeight="false" outlineLevel="0" collapsed="false">
      <c r="A82" s="31"/>
      <c r="B82" s="3"/>
      <c r="C82" s="3"/>
      <c r="D82" s="3"/>
    </row>
  </sheetData>
  <mergeCells count="1">
    <mergeCell ref="A1:C1"/>
  </mergeCells>
  <hyperlinks>
    <hyperlink ref="A1" r:id="rId1" display="https://open.who.int/2022-23/contributors/contributor "/>
    <hyperlink ref="A21" r:id="rId2" display="https://apps.who.int/gb/ebwha/pdf_files/WHA76/A76_INF2-en.pdf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266"/>
  <sheetViews>
    <sheetView showFormulas="false" showGridLines="true" showRowColHeaders="true" showZeros="true" rightToLeft="false" tabSelected="false" showOutlineSymbols="true" defaultGridColor="true" view="normal" topLeftCell="A1" colorId="64" zoomScale="136" zoomScaleNormal="136" zoomScalePageLayoutView="100" workbookViewId="0">
      <selection pane="topLeft" activeCell="E262" activeCellId="0" sqref="E262"/>
    </sheetView>
  </sheetViews>
  <sheetFormatPr defaultColWidth="11.5703125" defaultRowHeight="12.8" zeroHeight="false" outlineLevelRow="0" outlineLevelCol="0"/>
  <cols>
    <col collapsed="false" customWidth="true" hidden="false" outlineLevel="0" max="1" min="1" style="31" width="49.21"/>
    <col collapsed="false" customWidth="true" hidden="false" outlineLevel="0" max="2" min="2" style="33" width="17.74"/>
    <col collapsed="false" customWidth="true" hidden="false" outlineLevel="0" max="3" min="3" style="3" width="20.41"/>
    <col collapsed="false" customWidth="true" hidden="false" outlineLevel="0" max="4" min="4" style="3" width="3.89"/>
    <col collapsed="false" customWidth="true" hidden="false" outlineLevel="0" max="5" min="5" style="3" width="22.11"/>
  </cols>
  <sheetData>
    <row r="1" customFormat="false" ht="23.65" hidden="false" customHeight="false" outlineLevel="0" collapsed="false">
      <c r="A1" s="17" t="s">
        <v>27</v>
      </c>
    </row>
    <row r="2" customFormat="false" ht="12.8" hidden="false" customHeight="false" outlineLevel="0" collapsed="false">
      <c r="A2" s="17" t="s">
        <v>28</v>
      </c>
    </row>
    <row r="3" customFormat="false" ht="12.8" hidden="false" customHeight="false" outlineLevel="0" collapsed="false">
      <c r="A3" s="21" t="s">
        <v>61</v>
      </c>
      <c r="B3" s="33" t="s">
        <v>62</v>
      </c>
      <c r="C3" s="3" t="s">
        <v>63</v>
      </c>
      <c r="E3" s="3" t="s">
        <v>23</v>
      </c>
    </row>
    <row r="4" customFormat="false" ht="12.8" hidden="false" customHeight="false" outlineLevel="0" collapsed="false">
      <c r="A4" s="31" t="s">
        <v>64</v>
      </c>
      <c r="B4" s="33" t="n">
        <v>1484724</v>
      </c>
    </row>
    <row r="5" customFormat="false" ht="12.8" hidden="false" customHeight="false" outlineLevel="0" collapsed="false">
      <c r="A5" s="31" t="s">
        <v>65</v>
      </c>
      <c r="B5" s="33" t="n">
        <v>12702480</v>
      </c>
    </row>
    <row r="6" customFormat="false" ht="12.8" hidden="false" customHeight="false" outlineLevel="0" collapsed="false">
      <c r="A6" s="31" t="s">
        <v>66</v>
      </c>
      <c r="B6" s="33" t="n">
        <v>213964</v>
      </c>
    </row>
    <row r="7" customFormat="false" ht="12.8" hidden="false" customHeight="false" outlineLevel="0" collapsed="false">
      <c r="A7" s="31" t="s">
        <v>67</v>
      </c>
      <c r="B7" s="33" t="n">
        <v>390000</v>
      </c>
    </row>
    <row r="8" customFormat="false" ht="12.8" hidden="false" customHeight="false" outlineLevel="0" collapsed="false">
      <c r="A8" s="31" t="s">
        <v>68</v>
      </c>
      <c r="B8" s="33" t="n">
        <v>5405289</v>
      </c>
    </row>
    <row r="9" customFormat="false" ht="12.8" hidden="false" customHeight="false" outlineLevel="0" collapsed="false">
      <c r="A9" s="31" t="s">
        <v>69</v>
      </c>
      <c r="B9" s="33" t="n">
        <v>3395963</v>
      </c>
    </row>
    <row r="10" customFormat="false" ht="12.8" hidden="false" customHeight="false" outlineLevel="0" collapsed="false">
      <c r="A10" s="31" t="s">
        <v>70</v>
      </c>
      <c r="B10" s="33" t="n">
        <v>7858595</v>
      </c>
    </row>
    <row r="11" customFormat="false" ht="12.8" hidden="false" customHeight="false" outlineLevel="0" collapsed="false">
      <c r="A11" s="31" t="s">
        <v>71</v>
      </c>
      <c r="B11" s="33" t="n">
        <v>50875</v>
      </c>
    </row>
    <row r="12" customFormat="false" ht="12.8" hidden="false" customHeight="false" outlineLevel="0" collapsed="false">
      <c r="A12" s="31" t="s">
        <v>72</v>
      </c>
      <c r="B12" s="33" t="n">
        <v>488895</v>
      </c>
    </row>
    <row r="13" customFormat="false" ht="12.8" hidden="false" customHeight="false" outlineLevel="0" collapsed="false">
      <c r="A13" s="31" t="s">
        <v>73</v>
      </c>
      <c r="B13" s="33" t="n">
        <v>378469</v>
      </c>
    </row>
    <row r="14" customFormat="false" ht="12.8" hidden="false" customHeight="false" outlineLevel="0" collapsed="false">
      <c r="A14" s="31" t="s">
        <v>74</v>
      </c>
      <c r="B14" s="33" t="n">
        <v>85436831</v>
      </c>
    </row>
    <row r="15" customFormat="false" ht="12.8" hidden="false" customHeight="false" outlineLevel="0" collapsed="false">
      <c r="A15" s="31" t="s">
        <v>75</v>
      </c>
      <c r="B15" s="33" t="n">
        <v>1384694</v>
      </c>
    </row>
    <row r="16" customFormat="false" ht="12.8" hidden="false" customHeight="false" outlineLevel="0" collapsed="false">
      <c r="A16" s="31" t="s">
        <v>76</v>
      </c>
      <c r="B16" s="33" t="n">
        <v>12868698</v>
      </c>
    </row>
    <row r="17" customFormat="false" ht="12.8" hidden="false" customHeight="false" outlineLevel="0" collapsed="false">
      <c r="A17" s="31" t="s">
        <v>77</v>
      </c>
      <c r="B17" s="33" t="n">
        <v>91060</v>
      </c>
    </row>
    <row r="18" customFormat="false" ht="12.8" hidden="false" customHeight="false" outlineLevel="0" collapsed="false">
      <c r="A18" s="31" t="s">
        <v>78</v>
      </c>
      <c r="B18" s="33" t="n">
        <v>277655</v>
      </c>
    </row>
    <row r="19" customFormat="false" ht="12.8" hidden="false" customHeight="false" outlineLevel="0" collapsed="false">
      <c r="A19" s="31" t="s">
        <v>79</v>
      </c>
      <c r="B19" s="33" t="n">
        <v>5749647</v>
      </c>
    </row>
    <row r="20" customFormat="false" ht="12.8" hidden="false" customHeight="false" outlineLevel="0" collapsed="false">
      <c r="A20" s="31" t="s">
        <v>80</v>
      </c>
      <c r="B20" s="33" t="n">
        <v>15160258</v>
      </c>
    </row>
    <row r="21" customFormat="false" ht="12.8" hidden="false" customHeight="false" outlineLevel="0" collapsed="false">
      <c r="A21" s="31" t="s">
        <v>81</v>
      </c>
      <c r="B21" s="33" t="n">
        <v>663222</v>
      </c>
    </row>
    <row r="22" customFormat="false" ht="12.8" hidden="false" customHeight="false" outlineLevel="0" collapsed="false">
      <c r="A22" s="31" t="s">
        <v>82</v>
      </c>
      <c r="B22" s="33" t="n">
        <v>5219265</v>
      </c>
    </row>
    <row r="23" customFormat="false" ht="12.8" hidden="false" customHeight="false" outlineLevel="0" collapsed="false">
      <c r="A23" s="31" t="s">
        <v>83</v>
      </c>
      <c r="B23" s="33" t="n">
        <v>31983</v>
      </c>
    </row>
    <row r="24" customFormat="false" ht="12.8" hidden="false" customHeight="false" outlineLevel="0" collapsed="false">
      <c r="A24" s="31" t="s">
        <v>84</v>
      </c>
      <c r="B24" s="33" t="n">
        <v>1209701</v>
      </c>
    </row>
    <row r="25" customFormat="false" ht="12.8" hidden="false" customHeight="false" outlineLevel="0" collapsed="false">
      <c r="A25" s="31" t="s">
        <v>85</v>
      </c>
      <c r="B25" s="33" t="n">
        <v>71340647</v>
      </c>
    </row>
    <row r="26" customFormat="false" ht="12.8" hidden="false" customHeight="false" outlineLevel="0" collapsed="false">
      <c r="A26" s="31" t="s">
        <v>86</v>
      </c>
      <c r="B26" s="33" t="n">
        <v>597344713</v>
      </c>
    </row>
    <row r="27" customFormat="false" ht="12.8" hidden="false" customHeight="false" outlineLevel="0" collapsed="false">
      <c r="A27" s="31" t="s">
        <v>87</v>
      </c>
      <c r="B27" s="33" t="n">
        <v>1966479</v>
      </c>
    </row>
    <row r="28" customFormat="false" ht="12.8" hidden="false" customHeight="false" outlineLevel="0" collapsed="false">
      <c r="A28" s="31" t="s">
        <v>88</v>
      </c>
      <c r="B28" s="33" t="n">
        <v>737601</v>
      </c>
    </row>
    <row r="29" customFormat="false" ht="12.8" hidden="false" customHeight="false" outlineLevel="0" collapsed="false">
      <c r="A29" s="31" t="s">
        <v>89</v>
      </c>
      <c r="B29" s="33" t="n">
        <v>8280207</v>
      </c>
    </row>
    <row r="30" customFormat="false" ht="12.8" hidden="false" customHeight="false" outlineLevel="0" collapsed="false">
      <c r="A30" s="31" t="s">
        <v>90</v>
      </c>
      <c r="B30" s="33" t="n">
        <v>100000</v>
      </c>
    </row>
    <row r="31" customFormat="false" ht="12.8" hidden="false" customHeight="false" outlineLevel="0" collapsed="false">
      <c r="A31" s="31" t="s">
        <v>91</v>
      </c>
      <c r="B31" s="33" t="n">
        <v>46953692</v>
      </c>
    </row>
    <row r="32" customFormat="false" ht="12.8" hidden="false" customHeight="false" outlineLevel="0" collapsed="false">
      <c r="A32" s="31" t="s">
        <v>92</v>
      </c>
      <c r="B32" s="33" t="n">
        <v>2311649</v>
      </c>
    </row>
    <row r="33" customFormat="false" ht="12.8" hidden="false" customHeight="false" outlineLevel="0" collapsed="false">
      <c r="A33" s="31" t="s">
        <v>93</v>
      </c>
      <c r="B33" s="33" t="n">
        <v>85318622</v>
      </c>
    </row>
    <row r="34" customFormat="false" ht="12.8" hidden="false" customHeight="false" outlineLevel="0" collapsed="false">
      <c r="A34" s="31" t="s">
        <v>94</v>
      </c>
      <c r="B34" s="33" t="n">
        <v>7956590</v>
      </c>
    </row>
    <row r="35" customFormat="false" ht="12.8" hidden="false" customHeight="false" outlineLevel="0" collapsed="false">
      <c r="A35" s="31" t="s">
        <v>95</v>
      </c>
      <c r="B35" s="33" t="n">
        <v>606340</v>
      </c>
    </row>
    <row r="36" customFormat="false" ht="12.8" hidden="false" customHeight="false" outlineLevel="0" collapsed="false">
      <c r="A36" s="31" t="s">
        <v>96</v>
      </c>
      <c r="B36" s="33" t="n">
        <v>23555206</v>
      </c>
    </row>
    <row r="37" customFormat="false" ht="12.8" hidden="false" customHeight="false" outlineLevel="0" collapsed="false">
      <c r="A37" s="31" t="s">
        <v>97</v>
      </c>
      <c r="B37" s="33" t="n">
        <v>30125811</v>
      </c>
    </row>
    <row r="38" customFormat="false" ht="12.8" hidden="false" customHeight="false" outlineLevel="0" collapsed="false">
      <c r="A38" s="31" t="s">
        <v>98</v>
      </c>
      <c r="B38" s="33" t="n">
        <v>2000000</v>
      </c>
    </row>
    <row r="39" customFormat="false" ht="12.8" hidden="false" customHeight="false" outlineLevel="0" collapsed="false">
      <c r="A39" s="31" t="s">
        <v>99</v>
      </c>
      <c r="B39" s="33" t="n">
        <v>6170800</v>
      </c>
    </row>
    <row r="40" customFormat="false" ht="12.8" hidden="false" customHeight="false" outlineLevel="0" collapsed="false">
      <c r="A40" s="31" t="s">
        <v>100</v>
      </c>
      <c r="B40" s="33" t="n">
        <v>260158</v>
      </c>
    </row>
    <row r="41" customFormat="false" ht="12.8" hidden="false" customHeight="false" outlineLevel="0" collapsed="false">
      <c r="A41" s="31" t="s">
        <v>101</v>
      </c>
      <c r="B41" s="33" t="n">
        <v>678674</v>
      </c>
    </row>
    <row r="42" customFormat="false" ht="12.8" hidden="false" customHeight="false" outlineLevel="0" collapsed="false">
      <c r="A42" s="31" t="s">
        <v>102</v>
      </c>
      <c r="B42" s="33" t="n">
        <v>5437918</v>
      </c>
    </row>
    <row r="43" customFormat="false" ht="12.8" hidden="false" customHeight="false" outlineLevel="0" collapsed="false">
      <c r="A43" s="31" t="s">
        <v>103</v>
      </c>
      <c r="B43" s="33" t="n">
        <v>11813929</v>
      </c>
    </row>
    <row r="44" customFormat="false" ht="12.8" hidden="false" customHeight="false" outlineLevel="0" collapsed="false">
      <c r="A44" s="31" t="s">
        <v>104</v>
      </c>
      <c r="B44" s="33" t="n">
        <v>117887</v>
      </c>
    </row>
    <row r="45" customFormat="false" ht="12.8" hidden="false" customHeight="false" outlineLevel="0" collapsed="false">
      <c r="A45" s="31" t="s">
        <v>105</v>
      </c>
      <c r="B45" s="33" t="n">
        <v>25000</v>
      </c>
    </row>
    <row r="46" customFormat="false" ht="12.8" hidden="false" customHeight="false" outlineLevel="0" collapsed="false">
      <c r="A46" s="31" t="s">
        <v>106</v>
      </c>
      <c r="B46" s="33" t="n">
        <v>470344</v>
      </c>
    </row>
    <row r="47" customFormat="false" ht="12.8" hidden="false" customHeight="false" outlineLevel="0" collapsed="false">
      <c r="A47" s="31" t="s">
        <v>107</v>
      </c>
      <c r="B47" s="33" t="n">
        <v>57423</v>
      </c>
    </row>
    <row r="48" customFormat="false" ht="12.8" hidden="false" customHeight="false" outlineLevel="0" collapsed="false">
      <c r="A48" s="31" t="s">
        <v>108</v>
      </c>
      <c r="B48" s="33" t="n">
        <v>10000</v>
      </c>
    </row>
    <row r="49" customFormat="false" ht="12.8" hidden="false" customHeight="false" outlineLevel="0" collapsed="false">
      <c r="A49" s="31" t="s">
        <v>109</v>
      </c>
      <c r="B49" s="33" t="n">
        <v>796693</v>
      </c>
    </row>
    <row r="50" customFormat="false" ht="12.8" hidden="false" customHeight="false" outlineLevel="0" collapsed="false">
      <c r="A50" s="31" t="s">
        <v>110</v>
      </c>
      <c r="B50" s="33" t="n">
        <v>49223692</v>
      </c>
    </row>
    <row r="51" customFormat="false" ht="12.8" hidden="false" customHeight="false" outlineLevel="0" collapsed="false">
      <c r="A51" s="31" t="s">
        <v>111</v>
      </c>
      <c r="B51" s="33" t="n">
        <v>2307450</v>
      </c>
    </row>
    <row r="52" customFormat="false" ht="12.8" hidden="false" customHeight="false" outlineLevel="0" collapsed="false">
      <c r="A52" s="31" t="s">
        <v>112</v>
      </c>
      <c r="B52" s="33" t="n">
        <v>375118</v>
      </c>
    </row>
    <row r="53" customFormat="false" ht="12.8" hidden="false" customHeight="false" outlineLevel="0" collapsed="false">
      <c r="A53" s="31" t="s">
        <v>113</v>
      </c>
      <c r="B53" s="33" t="n">
        <v>40007697</v>
      </c>
    </row>
    <row r="54" customFormat="false" ht="12.8" hidden="false" customHeight="false" outlineLevel="0" collapsed="false">
      <c r="A54" s="31" t="s">
        <v>114</v>
      </c>
      <c r="B54" s="33" t="n">
        <v>48100716</v>
      </c>
    </row>
    <row r="55" customFormat="false" ht="12.8" hidden="false" customHeight="false" outlineLevel="0" collapsed="false">
      <c r="A55" s="31" t="s">
        <v>115</v>
      </c>
      <c r="B55" s="33" t="n">
        <v>135000</v>
      </c>
    </row>
    <row r="56" customFormat="false" ht="12.8" hidden="false" customHeight="false" outlineLevel="0" collapsed="false">
      <c r="A56" s="31" t="s">
        <v>116</v>
      </c>
      <c r="B56" s="33" t="n">
        <v>303301</v>
      </c>
    </row>
    <row r="57" customFormat="false" ht="12.8" hidden="false" customHeight="false" outlineLevel="0" collapsed="false">
      <c r="A57" s="31" t="s">
        <v>117</v>
      </c>
      <c r="B57" s="33" t="n">
        <v>2300000</v>
      </c>
    </row>
    <row r="58" customFormat="false" ht="12.8" hidden="false" customHeight="false" outlineLevel="0" collapsed="false">
      <c r="A58" s="31" t="s">
        <v>118</v>
      </c>
      <c r="B58" s="33" t="n">
        <v>19423376</v>
      </c>
    </row>
    <row r="59" customFormat="false" ht="12.8" hidden="false" customHeight="false" outlineLevel="0" collapsed="false">
      <c r="A59" s="31" t="s">
        <v>119</v>
      </c>
      <c r="B59" s="33" t="n">
        <v>10573516</v>
      </c>
    </row>
    <row r="60" customFormat="false" ht="12.8" hidden="false" customHeight="false" outlineLevel="0" collapsed="false">
      <c r="A60" s="31" t="s">
        <v>120</v>
      </c>
      <c r="B60" s="33" t="n">
        <v>12799453</v>
      </c>
    </row>
    <row r="61" customFormat="false" ht="12.8" hidden="false" customHeight="false" outlineLevel="0" collapsed="false">
      <c r="A61" s="31" t="s">
        <v>121</v>
      </c>
      <c r="B61" s="33" t="n">
        <v>53763</v>
      </c>
    </row>
    <row r="62" customFormat="false" ht="12.8" hidden="false" customHeight="false" outlineLevel="0" collapsed="false">
      <c r="A62" s="31" t="s">
        <v>122</v>
      </c>
      <c r="B62" s="33" t="n">
        <v>412435</v>
      </c>
    </row>
    <row r="63" customFormat="false" ht="12.8" hidden="false" customHeight="false" outlineLevel="0" collapsed="false">
      <c r="A63" s="31" t="s">
        <v>123</v>
      </c>
      <c r="B63" s="33" t="n">
        <v>25408588</v>
      </c>
    </row>
    <row r="64" customFormat="false" ht="12.8" hidden="false" customHeight="false" outlineLevel="0" collapsed="false">
      <c r="A64" s="31" t="s">
        <v>124</v>
      </c>
      <c r="B64" s="33" t="n">
        <v>271200</v>
      </c>
    </row>
    <row r="65" customFormat="false" ht="12.8" hidden="false" customHeight="false" outlineLevel="0" collapsed="false">
      <c r="A65" s="31" t="s">
        <v>125</v>
      </c>
      <c r="B65" s="33" t="n">
        <v>100000</v>
      </c>
    </row>
    <row r="66" customFormat="false" ht="12.8" hidden="false" customHeight="false" outlineLevel="0" collapsed="false">
      <c r="A66" s="31" t="s">
        <v>126</v>
      </c>
      <c r="B66" s="33" t="n">
        <v>53305</v>
      </c>
    </row>
    <row r="67" customFormat="false" ht="12.8" hidden="false" customHeight="false" outlineLevel="0" collapsed="false">
      <c r="A67" s="31" t="s">
        <v>127</v>
      </c>
      <c r="B67" s="33" t="n">
        <v>825598</v>
      </c>
    </row>
    <row r="68" customFormat="false" ht="12.8" hidden="false" customHeight="false" outlineLevel="0" collapsed="false">
      <c r="A68" s="31" t="s">
        <v>128</v>
      </c>
      <c r="B68" s="33" t="n">
        <v>8928572</v>
      </c>
    </row>
    <row r="69" customFormat="false" ht="12.8" hidden="false" customHeight="false" outlineLevel="0" collapsed="false">
      <c r="A69" s="31" t="s">
        <v>129</v>
      </c>
      <c r="B69" s="33" t="n">
        <v>7861687</v>
      </c>
    </row>
    <row r="70" customFormat="false" ht="12.8" hidden="false" customHeight="false" outlineLevel="0" collapsed="false">
      <c r="A70" s="31" t="s">
        <v>130</v>
      </c>
      <c r="B70" s="33" t="n">
        <v>230400</v>
      </c>
    </row>
    <row r="71" customFormat="false" ht="12.8" hidden="false" customHeight="false" outlineLevel="0" collapsed="false">
      <c r="A71" s="31" t="s">
        <v>131</v>
      </c>
      <c r="B71" s="33" t="n">
        <v>33082530</v>
      </c>
    </row>
    <row r="72" customFormat="false" ht="12.8" hidden="false" customHeight="false" outlineLevel="0" collapsed="false">
      <c r="A72" s="31" t="s">
        <v>132</v>
      </c>
      <c r="B72" s="33" t="n">
        <v>13346349</v>
      </c>
    </row>
    <row r="73" customFormat="false" ht="12.8" hidden="false" customHeight="false" outlineLevel="0" collapsed="false">
      <c r="A73" s="31" t="s">
        <v>133</v>
      </c>
      <c r="B73" s="33" t="n">
        <v>54410</v>
      </c>
    </row>
    <row r="74" customFormat="false" ht="12.8" hidden="false" customHeight="false" outlineLevel="0" collapsed="false">
      <c r="A74" s="31" t="s">
        <v>134</v>
      </c>
      <c r="B74" s="33" t="n">
        <v>513287</v>
      </c>
    </row>
    <row r="75" customFormat="false" ht="12.8" hidden="false" customHeight="false" outlineLevel="0" collapsed="false">
      <c r="A75" s="31" t="s">
        <v>135</v>
      </c>
      <c r="B75" s="33" t="n">
        <v>501000</v>
      </c>
    </row>
    <row r="76" customFormat="false" ht="12.8" hidden="false" customHeight="false" outlineLevel="0" collapsed="false">
      <c r="A76" s="31" t="s">
        <v>136</v>
      </c>
      <c r="B76" s="33" t="n">
        <v>1932211</v>
      </c>
    </row>
    <row r="77" customFormat="false" ht="12.8" hidden="false" customHeight="false" outlineLevel="0" collapsed="false">
      <c r="A77" s="31" t="s">
        <v>137</v>
      </c>
      <c r="B77" s="33" t="n">
        <v>44074</v>
      </c>
    </row>
    <row r="78" customFormat="false" ht="12.8" hidden="false" customHeight="false" outlineLevel="0" collapsed="false">
      <c r="A78" s="31" t="s">
        <v>138</v>
      </c>
      <c r="B78" s="33" t="n">
        <v>893639</v>
      </c>
    </row>
    <row r="79" customFormat="false" ht="12.8" hidden="false" customHeight="false" outlineLevel="0" collapsed="false">
      <c r="A79" s="31" t="s">
        <v>139</v>
      </c>
      <c r="B79" s="33" t="n">
        <v>27427126</v>
      </c>
    </row>
    <row r="80" customFormat="false" ht="12.8" hidden="false" customHeight="false" outlineLevel="0" collapsed="false">
      <c r="A80" s="31" t="s">
        <v>140</v>
      </c>
      <c r="B80" s="33" t="n">
        <v>168611474</v>
      </c>
    </row>
    <row r="81" customFormat="false" ht="12.8" hidden="false" customHeight="false" outlineLevel="0" collapsed="false">
      <c r="A81" s="31" t="s">
        <v>141</v>
      </c>
      <c r="B81" s="33" t="n">
        <v>739315812</v>
      </c>
    </row>
    <row r="82" customFormat="false" ht="12.8" hidden="false" customHeight="false" outlineLevel="0" collapsed="false">
      <c r="A82" s="31" t="s">
        <v>142</v>
      </c>
      <c r="B82" s="33" t="n">
        <v>277791</v>
      </c>
    </row>
    <row r="83" customFormat="false" ht="12.8" hidden="false" customHeight="false" outlineLevel="0" collapsed="false">
      <c r="A83" s="31" t="s">
        <v>143</v>
      </c>
      <c r="B83" s="33" t="n">
        <v>108000</v>
      </c>
    </row>
    <row r="84" customFormat="false" ht="12.8" hidden="false" customHeight="false" outlineLevel="0" collapsed="false">
      <c r="B84" s="33" t="n">
        <f aca="false">SUM(B4:B83)</f>
        <v>2280701221</v>
      </c>
    </row>
    <row r="85" customFormat="false" ht="12.8" hidden="false" customHeight="false" outlineLevel="0" collapsed="false">
      <c r="A85" s="31" t="s">
        <v>29</v>
      </c>
      <c r="B85" s="33" t="n">
        <v>2280701221</v>
      </c>
      <c r="C85" s="33" t="n">
        <f aca="false">B85</f>
        <v>2280701221</v>
      </c>
      <c r="D85" s="33"/>
    </row>
    <row r="87" customFormat="false" ht="12.8" hidden="false" customHeight="false" outlineLevel="0" collapsed="false">
      <c r="A87" s="31" t="s">
        <v>144</v>
      </c>
      <c r="B87" s="33" t="n">
        <v>45872</v>
      </c>
      <c r="D87" s="3" t="s">
        <v>145</v>
      </c>
      <c r="E87" s="33" t="n">
        <f aca="false">IF(D87="x",B87,"")</f>
        <v>45872</v>
      </c>
    </row>
    <row r="88" customFormat="false" ht="12.8" hidden="false" customHeight="false" outlineLevel="0" collapsed="false">
      <c r="A88" s="31" t="s">
        <v>146</v>
      </c>
      <c r="B88" s="33" t="n">
        <v>108667</v>
      </c>
      <c r="D88" s="3" t="s">
        <v>145</v>
      </c>
      <c r="E88" s="33" t="n">
        <f aca="false">IF(D88="x",B88,"")</f>
        <v>108667</v>
      </c>
    </row>
    <row r="89" customFormat="false" ht="12.8" hidden="false" customHeight="false" outlineLevel="0" collapsed="false">
      <c r="A89" s="31" t="s">
        <v>147</v>
      </c>
      <c r="B89" s="33" t="n">
        <v>245274</v>
      </c>
      <c r="D89" s="3" t="s">
        <v>145</v>
      </c>
      <c r="E89" s="33" t="n">
        <f aca="false">IF(D89="x",B89,"")</f>
        <v>245274</v>
      </c>
    </row>
    <row r="90" customFormat="false" ht="12.8" hidden="false" customHeight="false" outlineLevel="0" collapsed="false">
      <c r="A90" s="31" t="s">
        <v>148</v>
      </c>
      <c r="B90" s="33" t="n">
        <v>30000</v>
      </c>
      <c r="D90" s="3" t="s">
        <v>145</v>
      </c>
      <c r="E90" s="33" t="n">
        <f aca="false">IF(D90="x",B90,"")</f>
        <v>30000</v>
      </c>
    </row>
    <row r="91" customFormat="false" ht="12.8" hidden="false" customHeight="false" outlineLevel="0" collapsed="false">
      <c r="A91" s="31" t="s">
        <v>149</v>
      </c>
      <c r="B91" s="33" t="n">
        <v>9500000</v>
      </c>
      <c r="D91" s="3" t="s">
        <v>145</v>
      </c>
      <c r="E91" s="33" t="n">
        <f aca="false">IF(D91="x",B91,"")</f>
        <v>9500000</v>
      </c>
    </row>
    <row r="92" customFormat="false" ht="12.8" hidden="false" customHeight="false" outlineLevel="0" collapsed="false">
      <c r="A92" s="31" t="s">
        <v>150</v>
      </c>
      <c r="B92" s="33" t="n">
        <v>2720400</v>
      </c>
      <c r="D92" s="3" t="s">
        <v>145</v>
      </c>
      <c r="E92" s="33" t="n">
        <f aca="false">IF(D92="x",B92,"")</f>
        <v>2720400</v>
      </c>
    </row>
    <row r="93" customFormat="false" ht="12.8" hidden="false" customHeight="false" outlineLevel="0" collapsed="false">
      <c r="A93" s="31" t="s">
        <v>151</v>
      </c>
      <c r="B93" s="33" t="n">
        <v>93447</v>
      </c>
      <c r="D93" s="3" t="s">
        <v>145</v>
      </c>
      <c r="E93" s="33" t="n">
        <f aca="false">IF(D93="x",B93,"")</f>
        <v>93447</v>
      </c>
    </row>
    <row r="94" customFormat="false" ht="12.8" hidden="false" customHeight="false" outlineLevel="0" collapsed="false">
      <c r="A94" s="31" t="s">
        <v>152</v>
      </c>
      <c r="B94" s="33" t="n">
        <v>113882</v>
      </c>
      <c r="D94" s="3" t="s">
        <v>145</v>
      </c>
      <c r="E94" s="33" t="n">
        <f aca="false">IF(D94="x",B94,"")</f>
        <v>113882</v>
      </c>
    </row>
    <row r="95" customFormat="false" ht="12.8" hidden="false" customHeight="false" outlineLevel="0" collapsed="false">
      <c r="A95" s="31" t="s">
        <v>153</v>
      </c>
      <c r="B95" s="33" t="n">
        <v>390349552</v>
      </c>
      <c r="D95" s="3" t="s">
        <v>145</v>
      </c>
      <c r="E95" s="33" t="n">
        <f aca="false">IF(D95="x",B95,"")</f>
        <v>390349552</v>
      </c>
    </row>
    <row r="96" customFormat="false" ht="12.8" hidden="false" customHeight="false" outlineLevel="0" collapsed="false">
      <c r="A96" s="31" t="s">
        <v>154</v>
      </c>
      <c r="B96" s="33" t="n">
        <v>4000045</v>
      </c>
      <c r="D96" s="3" t="s">
        <v>145</v>
      </c>
      <c r="E96" s="33" t="n">
        <f aca="false">IF(D96="x",B96,"")</f>
        <v>4000045</v>
      </c>
    </row>
    <row r="97" customFormat="false" ht="12.8" hidden="false" customHeight="false" outlineLevel="0" collapsed="false">
      <c r="A97" s="31" t="s">
        <v>155</v>
      </c>
      <c r="B97" s="33" t="n">
        <v>30000</v>
      </c>
      <c r="D97" s="3" t="s">
        <v>145</v>
      </c>
      <c r="E97" s="33" t="n">
        <f aca="false">IF(D97="x",B97,"")</f>
        <v>30000</v>
      </c>
    </row>
    <row r="98" customFormat="false" ht="12.8" hidden="false" customHeight="false" outlineLevel="0" collapsed="false">
      <c r="A98" s="31" t="s">
        <v>156</v>
      </c>
      <c r="B98" s="33" t="n">
        <v>1899604</v>
      </c>
      <c r="D98" s="3" t="s">
        <v>145</v>
      </c>
      <c r="E98" s="33" t="n">
        <f aca="false">IF(D98="x",B98,"")</f>
        <v>1899604</v>
      </c>
    </row>
    <row r="99" customFormat="false" ht="12.8" hidden="false" customHeight="false" outlineLevel="0" collapsed="false">
      <c r="A99" s="31" t="s">
        <v>157</v>
      </c>
      <c r="B99" s="33" t="n">
        <v>17914</v>
      </c>
      <c r="D99" s="3" t="s">
        <v>145</v>
      </c>
      <c r="E99" s="33" t="n">
        <f aca="false">IF(D99="x",B99,"")</f>
        <v>17914</v>
      </c>
    </row>
    <row r="100" customFormat="false" ht="12.8" hidden="false" customHeight="false" outlineLevel="0" collapsed="false">
      <c r="A100" s="31" t="s">
        <v>158</v>
      </c>
      <c r="B100" s="33" t="n">
        <v>20040</v>
      </c>
      <c r="D100" s="3" t="s">
        <v>145</v>
      </c>
      <c r="E100" s="33" t="n">
        <f aca="false">IF(D100="x",B100,"")</f>
        <v>20040</v>
      </c>
    </row>
    <row r="101" customFormat="false" ht="12.8" hidden="false" customHeight="false" outlineLevel="0" collapsed="false">
      <c r="A101" s="31" t="s">
        <v>159</v>
      </c>
      <c r="B101" s="33" t="n">
        <v>1528075</v>
      </c>
      <c r="D101" s="3" t="s">
        <v>145</v>
      </c>
      <c r="E101" s="33" t="n">
        <f aca="false">IF(D101="x",B101,"")</f>
        <v>1528075</v>
      </c>
    </row>
    <row r="102" customFormat="false" ht="12.8" hidden="false" customHeight="false" outlineLevel="0" collapsed="false">
      <c r="A102" s="31" t="s">
        <v>160</v>
      </c>
      <c r="B102" s="33" t="n">
        <v>1297467</v>
      </c>
      <c r="D102" s="3" t="s">
        <v>145</v>
      </c>
      <c r="E102" s="33" t="n">
        <f aca="false">IF(D102="x",B102,"")</f>
        <v>1297467</v>
      </c>
    </row>
    <row r="103" customFormat="false" ht="12.8" hidden="false" customHeight="false" outlineLevel="0" collapsed="false">
      <c r="A103" s="31" t="s">
        <v>161</v>
      </c>
      <c r="B103" s="33" t="n">
        <v>593345</v>
      </c>
      <c r="D103" s="3" t="s">
        <v>145</v>
      </c>
      <c r="E103" s="33" t="n">
        <f aca="false">IF(D103="x",B103,"")</f>
        <v>593345</v>
      </c>
    </row>
    <row r="104" customFormat="false" ht="12.8" hidden="false" customHeight="false" outlineLevel="0" collapsed="false">
      <c r="A104" s="31" t="s">
        <v>162</v>
      </c>
      <c r="B104" s="33" t="n">
        <v>675000</v>
      </c>
      <c r="D104" s="3" t="s">
        <v>145</v>
      </c>
      <c r="E104" s="33" t="n">
        <f aca="false">IF(D104="x",B104,"")</f>
        <v>675000</v>
      </c>
    </row>
    <row r="105" customFormat="false" ht="12.8" hidden="false" customHeight="false" outlineLevel="0" collapsed="false">
      <c r="A105" s="31" t="s">
        <v>163</v>
      </c>
      <c r="B105" s="33" t="n">
        <v>332449</v>
      </c>
      <c r="D105" s="3" t="s">
        <v>145</v>
      </c>
      <c r="E105" s="33" t="n">
        <f aca="false">IF(D105="x",B105,"")</f>
        <v>332449</v>
      </c>
    </row>
    <row r="106" customFormat="false" ht="23.65" hidden="false" customHeight="false" outlineLevel="0" collapsed="false">
      <c r="A106" s="31" t="s">
        <v>164</v>
      </c>
      <c r="B106" s="33" t="n">
        <v>413585</v>
      </c>
      <c r="D106" s="3" t="s">
        <v>145</v>
      </c>
      <c r="E106" s="33" t="n">
        <f aca="false">IF(D106="x",B106,"")</f>
        <v>413585</v>
      </c>
    </row>
    <row r="107" customFormat="false" ht="12.8" hidden="false" customHeight="false" outlineLevel="0" collapsed="false">
      <c r="A107" s="31" t="s">
        <v>165</v>
      </c>
      <c r="B107" s="33" t="n">
        <v>468950</v>
      </c>
      <c r="D107" s="3" t="s">
        <v>145</v>
      </c>
      <c r="E107" s="33" t="n">
        <f aca="false">IF(D107="x",B107,"")</f>
        <v>468950</v>
      </c>
    </row>
    <row r="108" customFormat="false" ht="12.8" hidden="false" customHeight="false" outlineLevel="0" collapsed="false">
      <c r="A108" s="31" t="s">
        <v>166</v>
      </c>
      <c r="B108" s="33" t="n">
        <v>397030</v>
      </c>
      <c r="D108" s="3" t="s">
        <v>145</v>
      </c>
      <c r="E108" s="33" t="n">
        <f aca="false">IF(D108="x",B108,"")</f>
        <v>397030</v>
      </c>
    </row>
    <row r="109" customFormat="false" ht="12.8" hidden="false" customHeight="false" outlineLevel="0" collapsed="false">
      <c r="A109" s="31" t="s">
        <v>167</v>
      </c>
      <c r="B109" s="33" t="n">
        <v>712275</v>
      </c>
      <c r="D109" s="3" t="s">
        <v>145</v>
      </c>
      <c r="E109" s="33" t="n">
        <f aca="false">IF(D109="x",B109,"")</f>
        <v>712275</v>
      </c>
    </row>
    <row r="110" customFormat="false" ht="12.8" hidden="false" customHeight="false" outlineLevel="0" collapsed="false">
      <c r="A110" s="31" t="s">
        <v>168</v>
      </c>
      <c r="B110" s="33" t="n">
        <v>142380</v>
      </c>
      <c r="D110" s="3" t="s">
        <v>145</v>
      </c>
      <c r="E110" s="33" t="n">
        <f aca="false">IF(D110="x",B110,"")</f>
        <v>142380</v>
      </c>
    </row>
    <row r="111" customFormat="false" ht="12.8" hidden="false" customHeight="false" outlineLevel="0" collapsed="false">
      <c r="A111" s="34" t="s">
        <v>169</v>
      </c>
      <c r="B111" s="33" t="n">
        <v>283282</v>
      </c>
      <c r="E111" s="33" t="str">
        <f aca="false">IF(D111="x",B111,"")</f>
        <v/>
      </c>
    </row>
    <row r="112" customFormat="false" ht="12.8" hidden="false" customHeight="false" outlineLevel="0" collapsed="false">
      <c r="A112" s="31" t="s">
        <v>170</v>
      </c>
      <c r="B112" s="33" t="n">
        <v>79165</v>
      </c>
      <c r="D112" s="3" t="s">
        <v>145</v>
      </c>
      <c r="E112" s="33" t="n">
        <f aca="false">IF(D112="x",B112,"")</f>
        <v>79165</v>
      </c>
    </row>
    <row r="113" customFormat="false" ht="12.8" hidden="false" customHeight="false" outlineLevel="0" collapsed="false">
      <c r="A113" s="31" t="s">
        <v>171</v>
      </c>
      <c r="B113" s="33" t="n">
        <v>98000</v>
      </c>
      <c r="D113" s="3" t="s">
        <v>145</v>
      </c>
      <c r="E113" s="33" t="n">
        <f aca="false">IF(D113="x",B113,"")</f>
        <v>98000</v>
      </c>
    </row>
    <row r="114" customFormat="false" ht="12.8" hidden="false" customHeight="false" outlineLevel="0" collapsed="false">
      <c r="A114" s="31" t="s">
        <v>172</v>
      </c>
      <c r="B114" s="33" t="n">
        <v>32102</v>
      </c>
      <c r="D114" s="3" t="s">
        <v>145</v>
      </c>
      <c r="E114" s="33" t="n">
        <f aca="false">IF(D114="x",B114,"")</f>
        <v>32102</v>
      </c>
    </row>
    <row r="115" customFormat="false" ht="12.8" hidden="false" customHeight="false" outlineLevel="0" collapsed="false">
      <c r="A115" s="31" t="s">
        <v>173</v>
      </c>
      <c r="B115" s="33" t="n">
        <v>140041</v>
      </c>
      <c r="D115" s="3" t="s">
        <v>145</v>
      </c>
      <c r="E115" s="33" t="n">
        <f aca="false">IF(D115="x",B115,"")</f>
        <v>140041</v>
      </c>
    </row>
    <row r="116" customFormat="false" ht="12.8" hidden="false" customHeight="false" outlineLevel="0" collapsed="false">
      <c r="A116" s="34" t="s">
        <v>174</v>
      </c>
      <c r="B116" s="33" t="n">
        <v>193272752</v>
      </c>
      <c r="E116" s="33" t="str">
        <f aca="false">IF(D116="x",B116,"")</f>
        <v/>
      </c>
    </row>
    <row r="117" customFormat="false" ht="23.65" hidden="false" customHeight="false" outlineLevel="0" collapsed="false">
      <c r="A117" s="31" t="s">
        <v>175</v>
      </c>
      <c r="B117" s="33" t="n">
        <v>109170</v>
      </c>
      <c r="D117" s="3" t="s">
        <v>145</v>
      </c>
      <c r="E117" s="33" t="n">
        <f aca="false">IF(D117="x",B117,"")</f>
        <v>109170</v>
      </c>
    </row>
    <row r="118" customFormat="false" ht="12.8" hidden="false" customHeight="false" outlineLevel="0" collapsed="false">
      <c r="A118" s="31" t="s">
        <v>176</v>
      </c>
      <c r="B118" s="33" t="n">
        <v>1062919</v>
      </c>
      <c r="D118" s="3" t="s">
        <v>145</v>
      </c>
      <c r="E118" s="33" t="n">
        <f aca="false">IF(D118="x",B118,"")</f>
        <v>1062919</v>
      </c>
    </row>
    <row r="119" customFormat="false" ht="12.8" hidden="false" customHeight="false" outlineLevel="0" collapsed="false">
      <c r="A119" s="31" t="s">
        <v>177</v>
      </c>
      <c r="B119" s="33" t="n">
        <v>58667</v>
      </c>
      <c r="D119" s="3" t="s">
        <v>145</v>
      </c>
      <c r="E119" s="33" t="n">
        <f aca="false">IF(D119="x",B119,"")</f>
        <v>58667</v>
      </c>
    </row>
    <row r="120" customFormat="false" ht="12.8" hidden="false" customHeight="false" outlineLevel="0" collapsed="false">
      <c r="A120" s="31" t="s">
        <v>178</v>
      </c>
      <c r="B120" s="33" t="n">
        <v>1905196</v>
      </c>
      <c r="D120" s="3" t="s">
        <v>145</v>
      </c>
      <c r="E120" s="33" t="n">
        <f aca="false">IF(D120="x",B120,"")</f>
        <v>1905196</v>
      </c>
    </row>
    <row r="121" customFormat="false" ht="12.8" hidden="false" customHeight="false" outlineLevel="0" collapsed="false">
      <c r="A121" s="31" t="s">
        <v>179</v>
      </c>
      <c r="B121" s="33" t="n">
        <v>237094</v>
      </c>
      <c r="D121" s="3" t="s">
        <v>145</v>
      </c>
      <c r="E121" s="33" t="n">
        <f aca="false">IF(D121="x",B121,"")</f>
        <v>237094</v>
      </c>
    </row>
    <row r="122" customFormat="false" ht="12.8" hidden="false" customHeight="false" outlineLevel="0" collapsed="false">
      <c r="A122" s="31" t="s">
        <v>180</v>
      </c>
      <c r="B122" s="33" t="n">
        <v>1977035</v>
      </c>
      <c r="D122" s="3" t="s">
        <v>145</v>
      </c>
      <c r="E122" s="33" t="n">
        <f aca="false">IF(D122="x",B122,"")</f>
        <v>1977035</v>
      </c>
    </row>
    <row r="123" customFormat="false" ht="23.65" hidden="false" customHeight="false" outlineLevel="0" collapsed="false">
      <c r="A123" s="31" t="s">
        <v>181</v>
      </c>
      <c r="B123" s="33" t="n">
        <v>291000</v>
      </c>
      <c r="D123" s="3" t="s">
        <v>145</v>
      </c>
      <c r="E123" s="33" t="n">
        <f aca="false">IF(D123="x",B123,"")</f>
        <v>291000</v>
      </c>
    </row>
    <row r="124" customFormat="false" ht="12.8" hidden="false" customHeight="false" outlineLevel="0" collapsed="false">
      <c r="A124" s="31" t="s">
        <v>182</v>
      </c>
      <c r="B124" s="33" t="n">
        <v>1025984</v>
      </c>
      <c r="D124" s="3" t="s">
        <v>145</v>
      </c>
      <c r="E124" s="33" t="n">
        <f aca="false">IF(D124="x",B124,"")</f>
        <v>1025984</v>
      </c>
    </row>
    <row r="125" customFormat="false" ht="12.8" hidden="false" customHeight="false" outlineLevel="0" collapsed="false">
      <c r="A125" s="31" t="s">
        <v>183</v>
      </c>
      <c r="B125" s="33" t="n">
        <v>403580</v>
      </c>
      <c r="D125" s="3" t="s">
        <v>145</v>
      </c>
      <c r="E125" s="33" t="n">
        <f aca="false">IF(D125="x",B125,"")</f>
        <v>403580</v>
      </c>
    </row>
    <row r="126" customFormat="false" ht="12.8" hidden="false" customHeight="false" outlineLevel="0" collapsed="false">
      <c r="A126" s="31" t="s">
        <v>184</v>
      </c>
      <c r="B126" s="33" t="n">
        <v>170539</v>
      </c>
      <c r="D126" s="3" t="s">
        <v>145</v>
      </c>
      <c r="E126" s="33" t="n">
        <f aca="false">IF(D126="x",B126,"")</f>
        <v>170539</v>
      </c>
    </row>
    <row r="127" customFormat="false" ht="12.8" hidden="false" customHeight="false" outlineLevel="0" collapsed="false">
      <c r="A127" s="31" t="s">
        <v>185</v>
      </c>
      <c r="B127" s="33" t="n">
        <v>72016</v>
      </c>
      <c r="D127" s="3" t="s">
        <v>145</v>
      </c>
      <c r="E127" s="33" t="n">
        <f aca="false">IF(D127="x",B127,"")</f>
        <v>72016</v>
      </c>
    </row>
    <row r="128" customFormat="false" ht="12.8" hidden="false" customHeight="false" outlineLevel="0" collapsed="false">
      <c r="A128" s="31" t="s">
        <v>186</v>
      </c>
      <c r="B128" s="33" t="n">
        <v>137805</v>
      </c>
      <c r="D128" s="3" t="s">
        <v>145</v>
      </c>
      <c r="E128" s="33" t="n">
        <f aca="false">IF(D128="x",B128,"")</f>
        <v>137805</v>
      </c>
    </row>
    <row r="129" customFormat="false" ht="12.8" hidden="false" customHeight="false" outlineLevel="0" collapsed="false">
      <c r="A129" s="31" t="s">
        <v>187</v>
      </c>
      <c r="B129" s="33" t="n">
        <v>33000</v>
      </c>
      <c r="D129" s="3" t="s">
        <v>145</v>
      </c>
      <c r="E129" s="33" t="n">
        <f aca="false">IF(D129="x",B129,"")</f>
        <v>33000</v>
      </c>
    </row>
    <row r="130" customFormat="false" ht="12.8" hidden="false" customHeight="false" outlineLevel="0" collapsed="false">
      <c r="A130" s="31" t="s">
        <v>188</v>
      </c>
      <c r="B130" s="33" t="n">
        <v>99408</v>
      </c>
      <c r="D130" s="3" t="s">
        <v>145</v>
      </c>
      <c r="E130" s="33" t="n">
        <f aca="false">IF(D130="x",B130,"")</f>
        <v>99408</v>
      </c>
    </row>
    <row r="131" customFormat="false" ht="12.8" hidden="false" customHeight="false" outlineLevel="0" collapsed="false">
      <c r="A131" s="31" t="s">
        <v>189</v>
      </c>
      <c r="B131" s="33" t="n">
        <v>202606585</v>
      </c>
      <c r="D131" s="3" t="s">
        <v>145</v>
      </c>
      <c r="E131" s="33" t="n">
        <f aca="false">IF(D131="x",B131,"")</f>
        <v>202606585</v>
      </c>
    </row>
    <row r="132" customFormat="false" ht="12.8" hidden="false" customHeight="false" outlineLevel="0" collapsed="false">
      <c r="A132" s="34" t="s">
        <v>190</v>
      </c>
      <c r="B132" s="33" t="n">
        <v>1771377</v>
      </c>
      <c r="E132" s="33" t="str">
        <f aca="false">IF(D132="x",B132,"")</f>
        <v/>
      </c>
    </row>
    <row r="133" customFormat="false" ht="12.8" hidden="false" customHeight="false" outlineLevel="0" collapsed="false">
      <c r="A133" s="31" t="s">
        <v>191</v>
      </c>
      <c r="B133" s="33" t="n">
        <v>6369159</v>
      </c>
      <c r="D133" s="3" t="s">
        <v>145</v>
      </c>
      <c r="E133" s="33" t="n">
        <f aca="false">IF(D133="x",B133,"")</f>
        <v>6369159</v>
      </c>
    </row>
    <row r="134" customFormat="false" ht="23.65" hidden="false" customHeight="false" outlineLevel="0" collapsed="false">
      <c r="A134" s="31" t="s">
        <v>192</v>
      </c>
      <c r="B134" s="33" t="n">
        <v>292898</v>
      </c>
      <c r="D134" s="3" t="s">
        <v>145</v>
      </c>
      <c r="E134" s="33" t="n">
        <f aca="false">IF(D134="x",B134,"")</f>
        <v>292898</v>
      </c>
    </row>
    <row r="135" customFormat="false" ht="12.8" hidden="false" customHeight="false" outlineLevel="0" collapsed="false">
      <c r="A135" s="31" t="s">
        <v>193</v>
      </c>
      <c r="B135" s="33" t="n">
        <v>1846251</v>
      </c>
      <c r="D135" s="3" t="s">
        <v>145</v>
      </c>
      <c r="E135" s="33" t="n">
        <f aca="false">IF(D135="x",B135,"")</f>
        <v>1846251</v>
      </c>
    </row>
    <row r="136" customFormat="false" ht="23.65" hidden="false" customHeight="false" outlineLevel="0" collapsed="false">
      <c r="A136" s="31" t="s">
        <v>194</v>
      </c>
      <c r="B136" s="33" t="n">
        <v>24247547</v>
      </c>
      <c r="D136" s="3" t="s">
        <v>145</v>
      </c>
      <c r="E136" s="33" t="n">
        <f aca="false">IF(D136="x",B136,"")</f>
        <v>24247547</v>
      </c>
    </row>
    <row r="137" customFormat="false" ht="12.8" hidden="false" customHeight="false" outlineLevel="0" collapsed="false">
      <c r="A137" s="31" t="s">
        <v>195</v>
      </c>
      <c r="B137" s="33" t="n">
        <v>80007</v>
      </c>
      <c r="D137" s="3" t="s">
        <v>145</v>
      </c>
      <c r="E137" s="33" t="n">
        <f aca="false">IF(D137="x",B137,"")</f>
        <v>80007</v>
      </c>
    </row>
    <row r="138" customFormat="false" ht="12.8" hidden="false" customHeight="false" outlineLevel="0" collapsed="false">
      <c r="A138" s="34" t="s">
        <v>39</v>
      </c>
      <c r="B138" s="33" t="n">
        <v>1145978</v>
      </c>
      <c r="E138" s="33" t="str">
        <f aca="false">IF(D138="x",B138,"")</f>
        <v/>
      </c>
    </row>
    <row r="139" customFormat="false" ht="12.8" hidden="false" customHeight="false" outlineLevel="0" collapsed="false">
      <c r="A139" s="31" t="s">
        <v>196</v>
      </c>
      <c r="B139" s="33" t="n">
        <v>234670</v>
      </c>
      <c r="D139" s="3" t="s">
        <v>145</v>
      </c>
      <c r="E139" s="33" t="n">
        <f aca="false">IF(D139="x",B139,"")</f>
        <v>234670</v>
      </c>
    </row>
    <row r="140" customFormat="false" ht="12.8" hidden="false" customHeight="false" outlineLevel="0" collapsed="false">
      <c r="A140" s="31" t="s">
        <v>197</v>
      </c>
      <c r="B140" s="33" t="n">
        <v>290975</v>
      </c>
      <c r="D140" s="3" t="s">
        <v>145</v>
      </c>
      <c r="E140" s="33" t="n">
        <f aca="false">IF(D140="x",B140,"")</f>
        <v>290975</v>
      </c>
    </row>
    <row r="141" customFormat="false" ht="12.8" hidden="false" customHeight="false" outlineLevel="0" collapsed="false">
      <c r="A141" s="31" t="s">
        <v>198</v>
      </c>
      <c r="B141" s="33" t="n">
        <v>416970</v>
      </c>
      <c r="D141" s="3" t="s">
        <v>145</v>
      </c>
      <c r="E141" s="33" t="n">
        <f aca="false">IF(D141="x",B141,"")</f>
        <v>416970</v>
      </c>
    </row>
    <row r="142" customFormat="false" ht="12.8" hidden="false" customHeight="false" outlineLevel="0" collapsed="false">
      <c r="A142" s="31" t="s">
        <v>199</v>
      </c>
      <c r="B142" s="33" t="n">
        <v>3520045</v>
      </c>
      <c r="D142" s="3" t="s">
        <v>145</v>
      </c>
      <c r="E142" s="33" t="n">
        <f aca="false">IF(D142="x",B142,"")</f>
        <v>3520045</v>
      </c>
    </row>
    <row r="143" customFormat="false" ht="12.8" hidden="false" customHeight="false" outlineLevel="0" collapsed="false">
      <c r="A143" s="34" t="s">
        <v>200</v>
      </c>
      <c r="B143" s="33" t="n">
        <v>13822</v>
      </c>
      <c r="E143" s="33" t="str">
        <f aca="false">IF(D143="x",B143,"")</f>
        <v/>
      </c>
    </row>
    <row r="144" customFormat="false" ht="12.8" hidden="false" customHeight="false" outlineLevel="0" collapsed="false">
      <c r="A144" s="31" t="s">
        <v>201</v>
      </c>
      <c r="B144" s="33" t="n">
        <v>58667</v>
      </c>
      <c r="D144" s="3" t="s">
        <v>145</v>
      </c>
      <c r="E144" s="33" t="n">
        <f aca="false">IF(D144="x",B144,"")</f>
        <v>58667</v>
      </c>
    </row>
    <row r="145" customFormat="false" ht="12.8" hidden="false" customHeight="false" outlineLevel="0" collapsed="false">
      <c r="A145" s="31" t="s">
        <v>202</v>
      </c>
      <c r="B145" s="33" t="n">
        <v>10000</v>
      </c>
      <c r="D145" s="3" t="s">
        <v>145</v>
      </c>
      <c r="E145" s="33" t="n">
        <f aca="false">IF(D145="x",B145,"")</f>
        <v>10000</v>
      </c>
    </row>
    <row r="146" customFormat="false" ht="12.8" hidden="false" customHeight="false" outlineLevel="0" collapsed="false">
      <c r="A146" s="31" t="s">
        <v>203</v>
      </c>
      <c r="B146" s="33" t="n">
        <v>321461</v>
      </c>
      <c r="D146" s="3" t="s">
        <v>145</v>
      </c>
      <c r="E146" s="33" t="n">
        <f aca="false">IF(D146="x",B146,"")</f>
        <v>321461</v>
      </c>
    </row>
    <row r="147" customFormat="false" ht="12.8" hidden="false" customHeight="false" outlineLevel="0" collapsed="false">
      <c r="A147" s="35" t="s">
        <v>204</v>
      </c>
      <c r="B147" s="33" t="n">
        <v>10000</v>
      </c>
      <c r="D147" s="3" t="s">
        <v>145</v>
      </c>
      <c r="E147" s="33" t="n">
        <f aca="false">IF(D147="x",B147,"")</f>
        <v>10000</v>
      </c>
    </row>
    <row r="148" customFormat="false" ht="23.65" hidden="false" customHeight="false" outlineLevel="0" collapsed="false">
      <c r="A148" s="31" t="s">
        <v>205</v>
      </c>
      <c r="B148" s="33" t="n">
        <v>1675367</v>
      </c>
      <c r="D148" s="3" t="s">
        <v>145</v>
      </c>
      <c r="E148" s="33" t="n">
        <f aca="false">IF(D148="x",B148,"")</f>
        <v>1675367</v>
      </c>
    </row>
    <row r="149" customFormat="false" ht="12.8" hidden="false" customHeight="false" outlineLevel="0" collapsed="false">
      <c r="A149" s="31" t="s">
        <v>206</v>
      </c>
      <c r="B149" s="33" t="n">
        <v>50000</v>
      </c>
      <c r="D149" s="3" t="s">
        <v>145</v>
      </c>
      <c r="E149" s="33" t="n">
        <f aca="false">IF(D149="x",B149,"")</f>
        <v>50000</v>
      </c>
    </row>
    <row r="150" customFormat="false" ht="23.65" hidden="false" customHeight="false" outlineLevel="0" collapsed="false">
      <c r="A150" s="31" t="s">
        <v>207</v>
      </c>
      <c r="B150" s="33" t="n">
        <v>114300</v>
      </c>
      <c r="D150" s="3" t="s">
        <v>145</v>
      </c>
      <c r="E150" s="33" t="n">
        <f aca="false">IF(D150="x",B150,"")</f>
        <v>114300</v>
      </c>
    </row>
    <row r="151" customFormat="false" ht="23.65" hidden="false" customHeight="false" outlineLevel="0" collapsed="false">
      <c r="A151" s="31" t="s">
        <v>208</v>
      </c>
      <c r="B151" s="33" t="n">
        <v>35000</v>
      </c>
      <c r="D151" s="3" t="s">
        <v>145</v>
      </c>
      <c r="E151" s="33" t="n">
        <f aca="false">IF(D151="x",B151,"")</f>
        <v>35000</v>
      </c>
    </row>
    <row r="152" customFormat="false" ht="12.8" hidden="false" customHeight="false" outlineLevel="0" collapsed="false">
      <c r="A152" s="31" t="s">
        <v>209</v>
      </c>
      <c r="B152" s="33" t="n">
        <v>21612</v>
      </c>
      <c r="D152" s="3" t="s">
        <v>145</v>
      </c>
      <c r="E152" s="33" t="n">
        <f aca="false">IF(D152="x",B152,"")</f>
        <v>21612</v>
      </c>
    </row>
    <row r="153" customFormat="false" ht="12.8" hidden="false" customHeight="false" outlineLevel="0" collapsed="false">
      <c r="A153" s="31" t="s">
        <v>210</v>
      </c>
      <c r="B153" s="33" t="n">
        <v>277802</v>
      </c>
      <c r="D153" s="3" t="s">
        <v>145</v>
      </c>
      <c r="E153" s="33" t="n">
        <f aca="false">IF(D153="x",B153,"")</f>
        <v>277802</v>
      </c>
    </row>
    <row r="154" customFormat="false" ht="12.8" hidden="false" customHeight="false" outlineLevel="0" collapsed="false">
      <c r="A154" s="31" t="s">
        <v>211</v>
      </c>
      <c r="B154" s="33" t="n">
        <v>23691</v>
      </c>
      <c r="D154" s="3" t="s">
        <v>145</v>
      </c>
      <c r="E154" s="33" t="n">
        <f aca="false">IF(D154="x",B154,"")</f>
        <v>23691</v>
      </c>
    </row>
    <row r="155" customFormat="false" ht="12.8" hidden="false" customHeight="false" outlineLevel="0" collapsed="false">
      <c r="A155" s="31" t="s">
        <v>212</v>
      </c>
      <c r="B155" s="33" t="n">
        <v>40000</v>
      </c>
      <c r="D155" s="3" t="s">
        <v>145</v>
      </c>
      <c r="E155" s="33" t="n">
        <f aca="false">IF(D155="x",B155,"")</f>
        <v>40000</v>
      </c>
    </row>
    <row r="156" customFormat="false" ht="12.8" hidden="false" customHeight="false" outlineLevel="0" collapsed="false">
      <c r="A156" s="31" t="s">
        <v>213</v>
      </c>
      <c r="B156" s="33" t="n">
        <v>20000</v>
      </c>
      <c r="D156" s="3" t="s">
        <v>145</v>
      </c>
      <c r="E156" s="33" t="n">
        <f aca="false">IF(D156="x",B156,"")</f>
        <v>20000</v>
      </c>
    </row>
    <row r="157" customFormat="false" ht="12.8" hidden="false" customHeight="false" outlineLevel="0" collapsed="false">
      <c r="A157" s="31" t="s">
        <v>214</v>
      </c>
      <c r="B157" s="33" t="n">
        <v>78250</v>
      </c>
      <c r="D157" s="3" t="s">
        <v>145</v>
      </c>
      <c r="E157" s="33" t="n">
        <f aca="false">IF(D157="x",B157,"")</f>
        <v>78250</v>
      </c>
    </row>
    <row r="158" customFormat="false" ht="12.8" hidden="false" customHeight="false" outlineLevel="0" collapsed="false">
      <c r="A158" s="31" t="s">
        <v>215</v>
      </c>
      <c r="B158" s="33" t="n">
        <v>286342</v>
      </c>
      <c r="D158" s="3" t="s">
        <v>145</v>
      </c>
      <c r="E158" s="33" t="n">
        <f aca="false">IF(D158="x",B158,"")</f>
        <v>286342</v>
      </c>
    </row>
    <row r="159" customFormat="false" ht="12.8" hidden="false" customHeight="false" outlineLevel="0" collapsed="false">
      <c r="A159" s="31" t="s">
        <v>216</v>
      </c>
      <c r="B159" s="33" t="n">
        <v>222772</v>
      </c>
      <c r="D159" s="3" t="s">
        <v>145</v>
      </c>
      <c r="E159" s="33" t="n">
        <f aca="false">IF(D159="x",B159,"")</f>
        <v>222772</v>
      </c>
    </row>
    <row r="160" customFormat="false" ht="12.8" hidden="false" customHeight="false" outlineLevel="0" collapsed="false">
      <c r="A160" s="31" t="s">
        <v>217</v>
      </c>
      <c r="B160" s="33" t="n">
        <v>6681848</v>
      </c>
      <c r="D160" s="3" t="s">
        <v>145</v>
      </c>
      <c r="E160" s="33" t="n">
        <f aca="false">IF(D160="x",B160,"")</f>
        <v>6681848</v>
      </c>
    </row>
    <row r="161" customFormat="false" ht="12.8" hidden="false" customHeight="false" outlineLevel="0" collapsed="false">
      <c r="A161" s="31" t="s">
        <v>218</v>
      </c>
      <c r="B161" s="33" t="n">
        <v>488895</v>
      </c>
      <c r="D161" s="3" t="s">
        <v>145</v>
      </c>
      <c r="E161" s="33" t="n">
        <f aca="false">IF(D161="x",B161,"")</f>
        <v>488895</v>
      </c>
    </row>
    <row r="162" customFormat="false" ht="12.8" hidden="false" customHeight="false" outlineLevel="0" collapsed="false">
      <c r="A162" s="31" t="s">
        <v>219</v>
      </c>
      <c r="B162" s="33" t="n">
        <v>373391</v>
      </c>
      <c r="D162" s="3" t="s">
        <v>145</v>
      </c>
      <c r="E162" s="33" t="n">
        <f aca="false">IF(D162="x",B162,"")</f>
        <v>373391</v>
      </c>
    </row>
    <row r="163" customFormat="false" ht="12.8" hidden="false" customHeight="false" outlineLevel="0" collapsed="false">
      <c r="A163" s="31" t="s">
        <v>220</v>
      </c>
      <c r="B163" s="33" t="n">
        <v>8863861</v>
      </c>
      <c r="D163" s="3" t="s">
        <v>145</v>
      </c>
      <c r="E163" s="33" t="n">
        <f aca="false">IF(D163="x",B163,"")</f>
        <v>8863861</v>
      </c>
    </row>
    <row r="164" customFormat="false" ht="12.8" hidden="false" customHeight="false" outlineLevel="0" collapsed="false">
      <c r="A164" s="31" t="s">
        <v>221</v>
      </c>
      <c r="B164" s="33" t="n">
        <v>488895</v>
      </c>
      <c r="D164" s="3" t="s">
        <v>145</v>
      </c>
      <c r="E164" s="33" t="n">
        <f aca="false">IF(D164="x",B164,"")</f>
        <v>488895</v>
      </c>
    </row>
    <row r="165" customFormat="false" ht="23.65" hidden="false" customHeight="false" outlineLevel="0" collapsed="false">
      <c r="A165" s="31" t="s">
        <v>222</v>
      </c>
      <c r="B165" s="33" t="n">
        <v>3000000</v>
      </c>
      <c r="D165" s="3" t="s">
        <v>145</v>
      </c>
      <c r="E165" s="33" t="n">
        <f aca="false">IF(D165="x",B165,"")</f>
        <v>3000000</v>
      </c>
    </row>
    <row r="166" customFormat="false" ht="34.85" hidden="false" customHeight="false" outlineLevel="0" collapsed="false">
      <c r="A166" s="31" t="s">
        <v>223</v>
      </c>
      <c r="B166" s="33" t="n">
        <v>374752</v>
      </c>
      <c r="D166" s="3" t="s">
        <v>145</v>
      </c>
      <c r="E166" s="33" t="n">
        <f aca="false">IF(D166="x",B166,"")</f>
        <v>374752</v>
      </c>
    </row>
    <row r="167" customFormat="false" ht="12.8" hidden="false" customHeight="false" outlineLevel="0" collapsed="false">
      <c r="A167" s="31" t="s">
        <v>224</v>
      </c>
      <c r="B167" s="33" t="n">
        <v>263132</v>
      </c>
      <c r="D167" s="3" t="s">
        <v>145</v>
      </c>
      <c r="E167" s="33" t="n">
        <f aca="false">IF(D167="x",B167,"")</f>
        <v>263132</v>
      </c>
    </row>
    <row r="168" customFormat="false" ht="12.8" hidden="false" customHeight="false" outlineLevel="0" collapsed="false">
      <c r="A168" s="31" t="s">
        <v>225</v>
      </c>
      <c r="B168" s="33" t="n">
        <v>517333</v>
      </c>
      <c r="D168" s="3" t="s">
        <v>145</v>
      </c>
      <c r="E168" s="33" t="n">
        <f aca="false">IF(D168="x",B168,"")</f>
        <v>517333</v>
      </c>
    </row>
    <row r="169" customFormat="false" ht="12.8" hidden="false" customHeight="false" outlineLevel="0" collapsed="false">
      <c r="A169" s="31" t="s">
        <v>226</v>
      </c>
      <c r="B169" s="33" t="n">
        <v>10000</v>
      </c>
      <c r="D169" s="3" t="s">
        <v>145</v>
      </c>
      <c r="E169" s="33" t="n">
        <f aca="false">IF(D169="x",B169,"")</f>
        <v>10000</v>
      </c>
    </row>
    <row r="170" customFormat="false" ht="23.65" hidden="false" customHeight="false" outlineLevel="0" collapsed="false">
      <c r="A170" s="31" t="s">
        <v>227</v>
      </c>
      <c r="B170" s="33" t="n">
        <v>448705</v>
      </c>
      <c r="D170" s="3" t="s">
        <v>145</v>
      </c>
      <c r="E170" s="33" t="n">
        <f aca="false">IF(D170="x",B170,"")</f>
        <v>448705</v>
      </c>
    </row>
    <row r="171" customFormat="false" ht="12.8" hidden="false" customHeight="false" outlineLevel="0" collapsed="false">
      <c r="A171" s="31" t="s">
        <v>228</v>
      </c>
      <c r="B171" s="33" t="n">
        <v>200000</v>
      </c>
      <c r="D171" s="3" t="s">
        <v>145</v>
      </c>
      <c r="E171" s="33" t="n">
        <f aca="false">IF(D171="x",B171,"")</f>
        <v>200000</v>
      </c>
    </row>
    <row r="172" customFormat="false" ht="12.8" hidden="false" customHeight="false" outlineLevel="0" collapsed="false">
      <c r="A172" s="31" t="s">
        <v>229</v>
      </c>
      <c r="B172" s="33" t="n">
        <v>91000</v>
      </c>
      <c r="D172" s="3" t="s">
        <v>145</v>
      </c>
      <c r="E172" s="33" t="n">
        <f aca="false">IF(D172="x",B172,"")</f>
        <v>91000</v>
      </c>
    </row>
    <row r="173" customFormat="false" ht="12.8" hidden="false" customHeight="false" outlineLevel="0" collapsed="false">
      <c r="A173" s="31" t="s">
        <v>230</v>
      </c>
      <c r="B173" s="33" t="n">
        <v>212515</v>
      </c>
      <c r="D173" s="3" t="s">
        <v>145</v>
      </c>
      <c r="E173" s="33" t="n">
        <f aca="false">IF(D173="x",B173,"")</f>
        <v>212515</v>
      </c>
    </row>
    <row r="174" customFormat="false" ht="12.8" hidden="false" customHeight="false" outlineLevel="0" collapsed="false">
      <c r="A174" s="31" t="s">
        <v>231</v>
      </c>
      <c r="B174" s="33" t="n">
        <v>47281</v>
      </c>
      <c r="D174" s="3" t="s">
        <v>145</v>
      </c>
      <c r="E174" s="33" t="n">
        <f aca="false">IF(D174="x",B174,"")</f>
        <v>47281</v>
      </c>
    </row>
    <row r="175" customFormat="false" ht="12.8" hidden="false" customHeight="false" outlineLevel="0" collapsed="false">
      <c r="A175" s="31" t="s">
        <v>232</v>
      </c>
      <c r="B175" s="33" t="n">
        <v>977790</v>
      </c>
      <c r="D175" s="3" t="s">
        <v>145</v>
      </c>
      <c r="E175" s="33" t="n">
        <f aca="false">IF(D175="x",B175,"")</f>
        <v>977790</v>
      </c>
    </row>
    <row r="176" customFormat="false" ht="23.65" hidden="false" customHeight="false" outlineLevel="0" collapsed="false">
      <c r="A176" s="31" t="s">
        <v>233</v>
      </c>
      <c r="B176" s="33" t="n">
        <v>60000</v>
      </c>
      <c r="D176" s="3" t="s">
        <v>145</v>
      </c>
      <c r="E176" s="33" t="n">
        <f aca="false">IF(D176="x",B176,"")</f>
        <v>60000</v>
      </c>
    </row>
    <row r="177" customFormat="false" ht="12.8" hidden="false" customHeight="false" outlineLevel="0" collapsed="false">
      <c r="A177" s="31" t="s">
        <v>234</v>
      </c>
      <c r="B177" s="33" t="n">
        <v>1999838</v>
      </c>
      <c r="D177" s="3" t="s">
        <v>145</v>
      </c>
      <c r="E177" s="33" t="n">
        <f aca="false">IF(D177="x",B177,"")</f>
        <v>1999838</v>
      </c>
    </row>
    <row r="178" customFormat="false" ht="12.8" hidden="false" customHeight="false" outlineLevel="0" collapsed="false">
      <c r="A178" s="31" t="s">
        <v>235</v>
      </c>
      <c r="B178" s="33" t="n">
        <v>50000</v>
      </c>
      <c r="D178" s="3" t="s">
        <v>145</v>
      </c>
      <c r="E178" s="33" t="n">
        <f aca="false">IF(D178="x",B178,"")</f>
        <v>50000</v>
      </c>
    </row>
    <row r="179" customFormat="false" ht="12.8" hidden="false" customHeight="false" outlineLevel="0" collapsed="false">
      <c r="A179" s="31" t="s">
        <v>236</v>
      </c>
      <c r="B179" s="33" t="n">
        <v>343682</v>
      </c>
      <c r="D179" s="3" t="s">
        <v>145</v>
      </c>
      <c r="E179" s="33" t="n">
        <f aca="false">IF(D179="x",B179,"")</f>
        <v>343682</v>
      </c>
    </row>
    <row r="180" customFormat="false" ht="12.8" hidden="false" customHeight="false" outlineLevel="0" collapsed="false">
      <c r="A180" s="31" t="s">
        <v>237</v>
      </c>
      <c r="B180" s="33" t="n">
        <v>23753</v>
      </c>
      <c r="D180" s="3" t="s">
        <v>145</v>
      </c>
      <c r="E180" s="33" t="n">
        <f aca="false">IF(D180="x",B180,"")</f>
        <v>23753</v>
      </c>
    </row>
    <row r="181" customFormat="false" ht="12.8" hidden="false" customHeight="false" outlineLevel="0" collapsed="false">
      <c r="A181" s="31" t="s">
        <v>238</v>
      </c>
      <c r="B181" s="33" t="n">
        <v>10855630</v>
      </c>
      <c r="D181" s="3" t="s">
        <v>145</v>
      </c>
      <c r="E181" s="33" t="n">
        <f aca="false">IF(D181="x",B181,"")</f>
        <v>10855630</v>
      </c>
    </row>
    <row r="182" customFormat="false" ht="12.8" hidden="false" customHeight="false" outlineLevel="0" collapsed="false">
      <c r="A182" s="31" t="s">
        <v>239</v>
      </c>
      <c r="B182" s="33" t="n">
        <v>100000</v>
      </c>
      <c r="D182" s="3" t="s">
        <v>145</v>
      </c>
      <c r="E182" s="33" t="n">
        <f aca="false">IF(D182="x",B182,"")</f>
        <v>100000</v>
      </c>
    </row>
    <row r="183" customFormat="false" ht="12.8" hidden="false" customHeight="false" outlineLevel="0" collapsed="false">
      <c r="A183" s="31" t="s">
        <v>240</v>
      </c>
      <c r="B183" s="33" t="n">
        <v>57000</v>
      </c>
      <c r="D183" s="3" t="s">
        <v>145</v>
      </c>
      <c r="E183" s="33" t="n">
        <f aca="false">IF(D183="x",B183,"")</f>
        <v>57000</v>
      </c>
    </row>
    <row r="184" customFormat="false" ht="12.8" hidden="false" customHeight="false" outlineLevel="0" collapsed="false">
      <c r="A184" s="31" t="s">
        <v>241</v>
      </c>
      <c r="B184" s="33" t="n">
        <v>3667392</v>
      </c>
      <c r="D184" s="3" t="s">
        <v>145</v>
      </c>
      <c r="E184" s="33" t="n">
        <f aca="false">IF(D184="x",B184,"")</f>
        <v>3667392</v>
      </c>
    </row>
    <row r="185" customFormat="false" ht="12.8" hidden="false" customHeight="false" outlineLevel="0" collapsed="false">
      <c r="A185" s="31" t="s">
        <v>242</v>
      </c>
      <c r="B185" s="33" t="n">
        <v>50983</v>
      </c>
      <c r="D185" s="3" t="s">
        <v>145</v>
      </c>
      <c r="E185" s="33" t="n">
        <f aca="false">IF(D185="x",B185,"")</f>
        <v>50983</v>
      </c>
    </row>
    <row r="186" customFormat="false" ht="23.65" hidden="false" customHeight="false" outlineLevel="0" collapsed="false">
      <c r="A186" s="34" t="s">
        <v>243</v>
      </c>
      <c r="B186" s="33" t="n">
        <v>10000</v>
      </c>
      <c r="E186" s="33" t="str">
        <f aca="false">IF(D186="x",B186,"")</f>
        <v/>
      </c>
    </row>
    <row r="187" customFormat="false" ht="12.8" hidden="false" customHeight="false" outlineLevel="0" collapsed="false">
      <c r="A187" s="31" t="s">
        <v>244</v>
      </c>
      <c r="B187" s="33" t="n">
        <v>1572221</v>
      </c>
      <c r="D187" s="3" t="s">
        <v>145</v>
      </c>
      <c r="E187" s="33" t="n">
        <f aca="false">IF(D187="x",B187,"")</f>
        <v>1572221</v>
      </c>
    </row>
    <row r="188" customFormat="false" ht="12.8" hidden="false" customHeight="false" outlineLevel="0" collapsed="false">
      <c r="A188" s="31" t="s">
        <v>245</v>
      </c>
      <c r="B188" s="33" t="n">
        <v>25000</v>
      </c>
      <c r="D188" s="3" t="s">
        <v>145</v>
      </c>
      <c r="E188" s="33" t="n">
        <f aca="false">IF(D188="x",B188,"")</f>
        <v>25000</v>
      </c>
    </row>
    <row r="189" customFormat="false" ht="12.8" hidden="false" customHeight="false" outlineLevel="0" collapsed="false">
      <c r="A189" s="31" t="s">
        <v>246</v>
      </c>
      <c r="B189" s="33" t="n">
        <v>288150</v>
      </c>
      <c r="D189" s="3" t="s">
        <v>145</v>
      </c>
      <c r="E189" s="33" t="n">
        <f aca="false">IF(D189="x",B189,"")</f>
        <v>288150</v>
      </c>
    </row>
    <row r="190" customFormat="false" ht="12.8" hidden="false" customHeight="false" outlineLevel="0" collapsed="false">
      <c r="A190" s="31" t="s">
        <v>247</v>
      </c>
      <c r="B190" s="33" t="n">
        <v>25694</v>
      </c>
      <c r="D190" s="3" t="s">
        <v>145</v>
      </c>
      <c r="E190" s="33" t="n">
        <f aca="false">IF(D190="x",B190,"")</f>
        <v>25694</v>
      </c>
    </row>
    <row r="191" customFormat="false" ht="23.65" hidden="false" customHeight="false" outlineLevel="0" collapsed="false">
      <c r="A191" s="31" t="s">
        <v>248</v>
      </c>
      <c r="B191" s="33" t="n">
        <v>710062</v>
      </c>
      <c r="D191" s="3" t="s">
        <v>145</v>
      </c>
      <c r="E191" s="33" t="n">
        <f aca="false">IF(D191="x",B191,"")</f>
        <v>710062</v>
      </c>
    </row>
    <row r="192" customFormat="false" ht="12.8" hidden="false" customHeight="false" outlineLevel="0" collapsed="false">
      <c r="A192" s="34" t="s">
        <v>30</v>
      </c>
      <c r="B192" s="33" t="n">
        <v>105597</v>
      </c>
      <c r="E192" s="33" t="str">
        <f aca="false">IF(D192="x",B192,"")</f>
        <v/>
      </c>
    </row>
    <row r="193" customFormat="false" ht="12.8" hidden="false" customHeight="false" outlineLevel="0" collapsed="false">
      <c r="A193" s="34" t="s">
        <v>31</v>
      </c>
      <c r="B193" s="33" t="n">
        <v>217391</v>
      </c>
      <c r="E193" s="33" t="str">
        <f aca="false">IF(D193="x",B193,"")</f>
        <v/>
      </c>
    </row>
    <row r="194" customFormat="false" ht="12.8" hidden="false" customHeight="false" outlineLevel="0" collapsed="false">
      <c r="A194" s="31" t="s">
        <v>249</v>
      </c>
      <c r="B194" s="33" t="n">
        <v>143115</v>
      </c>
      <c r="D194" s="3" t="s">
        <v>145</v>
      </c>
      <c r="E194" s="33" t="n">
        <f aca="false">IF(D194="x",B194,"")</f>
        <v>143115</v>
      </c>
    </row>
    <row r="195" customFormat="false" ht="23.65" hidden="false" customHeight="false" outlineLevel="0" collapsed="false">
      <c r="A195" s="31" t="s">
        <v>250</v>
      </c>
      <c r="B195" s="33" t="n">
        <v>488895</v>
      </c>
      <c r="D195" s="3" t="s">
        <v>145</v>
      </c>
      <c r="E195" s="33" t="n">
        <f aca="false">IF(D195="x",B195,"")</f>
        <v>488895</v>
      </c>
    </row>
    <row r="196" customFormat="false" ht="12.8" hidden="false" customHeight="false" outlineLevel="0" collapsed="false">
      <c r="A196" s="31" t="s">
        <v>251</v>
      </c>
      <c r="B196" s="33" t="n">
        <v>1907721</v>
      </c>
      <c r="D196" s="3" t="s">
        <v>145</v>
      </c>
      <c r="E196" s="33" t="n">
        <f aca="false">IF(D196="x",B196,"")</f>
        <v>1907721</v>
      </c>
    </row>
    <row r="197" customFormat="false" ht="12.8" hidden="false" customHeight="false" outlineLevel="0" collapsed="false">
      <c r="A197" s="31" t="s">
        <v>252</v>
      </c>
      <c r="B197" s="33" t="n">
        <v>1014810</v>
      </c>
      <c r="D197" s="3" t="s">
        <v>145</v>
      </c>
      <c r="E197" s="33" t="n">
        <f aca="false">IF(D197="x",B197,"")</f>
        <v>1014810</v>
      </c>
    </row>
    <row r="198" customFormat="false" ht="12.8" hidden="false" customHeight="false" outlineLevel="0" collapsed="false">
      <c r="A198" s="31" t="s">
        <v>253</v>
      </c>
      <c r="B198" s="33" t="n">
        <v>794558</v>
      </c>
      <c r="D198" s="3" t="s">
        <v>145</v>
      </c>
      <c r="E198" s="33" t="n">
        <f aca="false">IF(D198="x",B198,"")</f>
        <v>794558</v>
      </c>
    </row>
    <row r="199" customFormat="false" ht="12.8" hidden="false" customHeight="false" outlineLevel="0" collapsed="false">
      <c r="A199" s="31" t="s">
        <v>254</v>
      </c>
      <c r="B199" s="33" t="n">
        <v>44905</v>
      </c>
      <c r="D199" s="3" t="s">
        <v>145</v>
      </c>
      <c r="E199" s="33" t="n">
        <f aca="false">IF(D199="x",B199,"")</f>
        <v>44905</v>
      </c>
    </row>
    <row r="200" customFormat="false" ht="12.8" hidden="false" customHeight="false" outlineLevel="0" collapsed="false">
      <c r="A200" s="31" t="s">
        <v>255</v>
      </c>
      <c r="B200" s="33" t="n">
        <v>1834256</v>
      </c>
      <c r="D200" s="3" t="s">
        <v>145</v>
      </c>
      <c r="E200" s="33" t="n">
        <f aca="false">IF(D200="x",B200,"")</f>
        <v>1834256</v>
      </c>
    </row>
    <row r="201" customFormat="false" ht="12.8" hidden="false" customHeight="false" outlineLevel="0" collapsed="false">
      <c r="A201" s="31" t="s">
        <v>256</v>
      </c>
      <c r="B201" s="33" t="n">
        <v>66926307</v>
      </c>
      <c r="D201" s="3" t="s">
        <v>145</v>
      </c>
      <c r="E201" s="33" t="n">
        <f aca="false">IF(D201="x",B201,"")</f>
        <v>66926307</v>
      </c>
    </row>
    <row r="202" customFormat="false" ht="12.8" hidden="false" customHeight="false" outlineLevel="0" collapsed="false">
      <c r="A202" s="31" t="s">
        <v>257</v>
      </c>
      <c r="B202" s="33" t="n">
        <v>97180</v>
      </c>
      <c r="D202" s="3" t="s">
        <v>145</v>
      </c>
      <c r="E202" s="33" t="n">
        <f aca="false">IF(D202="x",B202,"")</f>
        <v>97180</v>
      </c>
    </row>
    <row r="203" customFormat="false" ht="12.8" hidden="false" customHeight="false" outlineLevel="0" collapsed="false">
      <c r="A203" s="31" t="s">
        <v>258</v>
      </c>
      <c r="B203" s="33" t="n">
        <v>3564358</v>
      </c>
      <c r="D203" s="3" t="s">
        <v>145</v>
      </c>
      <c r="E203" s="33" t="n">
        <f aca="false">IF(D203="x",B203,"")</f>
        <v>3564358</v>
      </c>
    </row>
    <row r="204" customFormat="false" ht="12.8" hidden="false" customHeight="false" outlineLevel="0" collapsed="false">
      <c r="A204" s="31" t="s">
        <v>259</v>
      </c>
      <c r="B204" s="33" t="n">
        <v>2300000</v>
      </c>
      <c r="D204" s="3" t="s">
        <v>145</v>
      </c>
      <c r="E204" s="33" t="n">
        <f aca="false">IF(D204="x",B204,"")</f>
        <v>2300000</v>
      </c>
    </row>
    <row r="205" customFormat="false" ht="12.8" hidden="false" customHeight="false" outlineLevel="0" collapsed="false">
      <c r="A205" s="31" t="s">
        <v>260</v>
      </c>
      <c r="B205" s="33" t="n">
        <v>100000</v>
      </c>
      <c r="D205" s="3" t="s">
        <v>145</v>
      </c>
      <c r="E205" s="33" t="n">
        <f aca="false">IF(D205="x",B205,"")</f>
        <v>100000</v>
      </c>
    </row>
    <row r="206" customFormat="false" ht="12.8" hidden="false" customHeight="false" outlineLevel="0" collapsed="false">
      <c r="A206" s="31" t="s">
        <v>261</v>
      </c>
      <c r="B206" s="33" t="n">
        <v>391975</v>
      </c>
      <c r="D206" s="3" t="s">
        <v>145</v>
      </c>
      <c r="E206" s="33" t="n">
        <f aca="false">IF(D206="x",B206,"")</f>
        <v>391975</v>
      </c>
    </row>
    <row r="207" customFormat="false" ht="12.8" hidden="false" customHeight="false" outlineLevel="0" collapsed="false">
      <c r="A207" s="31" t="s">
        <v>262</v>
      </c>
      <c r="B207" s="33" t="n">
        <v>4435165</v>
      </c>
      <c r="D207" s="3" t="s">
        <v>145</v>
      </c>
      <c r="E207" s="33" t="n">
        <f aca="false">IF(D207="x",B207,"")</f>
        <v>4435165</v>
      </c>
    </row>
    <row r="208" customFormat="false" ht="23.65" hidden="false" customHeight="false" outlineLevel="0" collapsed="false">
      <c r="A208" s="31" t="s">
        <v>263</v>
      </c>
      <c r="B208" s="33" t="n">
        <v>58667</v>
      </c>
      <c r="D208" s="3" t="s">
        <v>145</v>
      </c>
      <c r="E208" s="33" t="n">
        <f aca="false">IF(D208="x",B208,"")</f>
        <v>58667</v>
      </c>
    </row>
    <row r="209" customFormat="false" ht="12.8" hidden="false" customHeight="false" outlineLevel="0" collapsed="false">
      <c r="A209" s="31" t="s">
        <v>264</v>
      </c>
      <c r="B209" s="33" t="n">
        <v>924724</v>
      </c>
      <c r="D209" s="3" t="s">
        <v>145</v>
      </c>
      <c r="E209" s="33" t="n">
        <f aca="false">IF(D209="x",B209,"")</f>
        <v>924724</v>
      </c>
    </row>
    <row r="210" customFormat="false" ht="12.8" hidden="false" customHeight="false" outlineLevel="0" collapsed="false">
      <c r="A210" s="31" t="s">
        <v>265</v>
      </c>
      <c r="B210" s="33" t="n">
        <v>319985</v>
      </c>
      <c r="D210" s="3" t="s">
        <v>145</v>
      </c>
      <c r="E210" s="33" t="n">
        <f aca="false">IF(D210="x",B210,"")</f>
        <v>319985</v>
      </c>
    </row>
    <row r="211" customFormat="false" ht="12.8" hidden="false" customHeight="false" outlineLevel="0" collapsed="false">
      <c r="A211" s="31" t="s">
        <v>266</v>
      </c>
      <c r="B211" s="33" t="n">
        <v>234670</v>
      </c>
      <c r="D211" s="3" t="s">
        <v>145</v>
      </c>
      <c r="E211" s="33" t="n">
        <f aca="false">IF(D211="x",B211,"")</f>
        <v>234670</v>
      </c>
    </row>
    <row r="212" customFormat="false" ht="12.8" hidden="false" customHeight="false" outlineLevel="0" collapsed="false">
      <c r="A212" s="31" t="s">
        <v>267</v>
      </c>
      <c r="B212" s="33" t="n">
        <v>136981</v>
      </c>
      <c r="D212" s="3" t="s">
        <v>145</v>
      </c>
      <c r="E212" s="33" t="n">
        <f aca="false">IF(D212="x",B212,"")</f>
        <v>136981</v>
      </c>
    </row>
    <row r="213" customFormat="false" ht="12.8" hidden="false" customHeight="false" outlineLevel="0" collapsed="false">
      <c r="A213" s="31" t="s">
        <v>268</v>
      </c>
      <c r="B213" s="33" t="n">
        <v>15000</v>
      </c>
      <c r="D213" s="3" t="s">
        <v>145</v>
      </c>
      <c r="E213" s="33" t="n">
        <f aca="false">IF(D213="x",B213,"")</f>
        <v>15000</v>
      </c>
    </row>
    <row r="214" customFormat="false" ht="23.65" hidden="false" customHeight="false" outlineLevel="0" collapsed="false">
      <c r="A214" s="31" t="s">
        <v>269</v>
      </c>
      <c r="B214" s="33" t="n">
        <v>105540</v>
      </c>
      <c r="D214" s="3" t="s">
        <v>145</v>
      </c>
      <c r="E214" s="33" t="n">
        <f aca="false">IF(D214="x",B214,"")</f>
        <v>105540</v>
      </c>
    </row>
    <row r="215" customFormat="false" ht="12.8" hidden="false" customHeight="false" outlineLevel="0" collapsed="false">
      <c r="A215" s="31" t="s">
        <v>270</v>
      </c>
      <c r="B215" s="33" t="n">
        <v>2806283</v>
      </c>
      <c r="D215" s="3" t="s">
        <v>145</v>
      </c>
      <c r="E215" s="33" t="n">
        <f aca="false">IF(D215="x",B215,"")</f>
        <v>2806283</v>
      </c>
    </row>
    <row r="216" customFormat="false" ht="12.8" hidden="false" customHeight="false" outlineLevel="0" collapsed="false">
      <c r="A216" s="31" t="s">
        <v>271</v>
      </c>
      <c r="B216" s="33" t="n">
        <v>271765</v>
      </c>
      <c r="D216" s="3" t="s">
        <v>145</v>
      </c>
      <c r="E216" s="33" t="n">
        <f aca="false">IF(D216="x",B216,"")</f>
        <v>271765</v>
      </c>
    </row>
    <row r="217" customFormat="false" ht="23.65" hidden="false" customHeight="false" outlineLevel="0" collapsed="false">
      <c r="A217" s="31" t="s">
        <v>272</v>
      </c>
      <c r="B217" s="33" t="n">
        <v>203160</v>
      </c>
      <c r="D217" s="3" t="s">
        <v>145</v>
      </c>
      <c r="E217" s="33" t="n">
        <f aca="false">IF(D217="x",B217,"")</f>
        <v>203160</v>
      </c>
    </row>
    <row r="218" customFormat="false" ht="12.8" hidden="false" customHeight="false" outlineLevel="0" collapsed="false">
      <c r="A218" s="31" t="s">
        <v>273</v>
      </c>
      <c r="B218" s="33" t="n">
        <v>280000</v>
      </c>
      <c r="D218" s="3" t="s">
        <v>145</v>
      </c>
      <c r="E218" s="33" t="n">
        <f aca="false">IF(D218="x",B218,"")</f>
        <v>280000</v>
      </c>
    </row>
    <row r="219" customFormat="false" ht="12.8" hidden="false" customHeight="false" outlineLevel="0" collapsed="false">
      <c r="A219" s="4" t="s">
        <v>274</v>
      </c>
      <c r="B219" s="33" t="n">
        <v>16143135</v>
      </c>
      <c r="D219" s="3" t="s">
        <v>145</v>
      </c>
      <c r="E219" s="33" t="n">
        <f aca="false">IF(D219="x",B219,"")</f>
        <v>16143135</v>
      </c>
    </row>
    <row r="220" customFormat="false" ht="12.8" hidden="false" customHeight="false" outlineLevel="0" collapsed="false">
      <c r="A220" s="35" t="s">
        <v>275</v>
      </c>
      <c r="B220" s="33" t="n">
        <v>65736174</v>
      </c>
      <c r="D220" s="3" t="s">
        <v>145</v>
      </c>
      <c r="E220" s="33" t="n">
        <f aca="false">IF(D220="x",B220,"")</f>
        <v>65736174</v>
      </c>
    </row>
    <row r="221" customFormat="false" ht="12.8" hidden="false" customHeight="false" outlineLevel="0" collapsed="false">
      <c r="A221" s="35" t="s">
        <v>276</v>
      </c>
      <c r="B221" s="33" t="n">
        <v>94275341</v>
      </c>
      <c r="D221" s="3" t="s">
        <v>145</v>
      </c>
      <c r="E221" s="33" t="n">
        <f aca="false">IF(D221="x",B221,"")</f>
        <v>94275341</v>
      </c>
    </row>
    <row r="222" customFormat="false" ht="23.65" hidden="false" customHeight="false" outlineLevel="0" collapsed="false">
      <c r="A222" s="35" t="s">
        <v>277</v>
      </c>
      <c r="B222" s="33" t="n">
        <v>50978847</v>
      </c>
      <c r="D222" s="3" t="s">
        <v>145</v>
      </c>
      <c r="E222" s="33" t="n">
        <f aca="false">IF(D222="x",B222,"")</f>
        <v>50978847</v>
      </c>
    </row>
    <row r="223" customFormat="false" ht="12.8" hidden="false" customHeight="false" outlineLevel="0" collapsed="false">
      <c r="A223" s="36" t="s">
        <v>278</v>
      </c>
      <c r="B223" s="33" t="n">
        <v>42376</v>
      </c>
      <c r="E223" s="33" t="str">
        <f aca="false">IF(D223="x",B223,"")</f>
        <v/>
      </c>
    </row>
    <row r="224" customFormat="false" ht="23.65" hidden="false" customHeight="false" outlineLevel="0" collapsed="false">
      <c r="A224" s="36" t="s">
        <v>279</v>
      </c>
      <c r="B224" s="33" t="n">
        <v>60300</v>
      </c>
      <c r="E224" s="33" t="str">
        <f aca="false">IF(D224="x",B224,"")</f>
        <v/>
      </c>
    </row>
    <row r="225" customFormat="false" ht="23.65" hidden="false" customHeight="false" outlineLevel="0" collapsed="false">
      <c r="A225" s="36" t="s">
        <v>280</v>
      </c>
      <c r="B225" s="33" t="n">
        <v>532516</v>
      </c>
      <c r="E225" s="33" t="str">
        <f aca="false">IF(D225="x",B225,"")</f>
        <v/>
      </c>
    </row>
    <row r="226" customFormat="false" ht="12.8" hidden="false" customHeight="false" outlineLevel="0" collapsed="false">
      <c r="A226" s="35" t="s">
        <v>281</v>
      </c>
      <c r="B226" s="33" t="n">
        <v>3197978</v>
      </c>
      <c r="D226" s="3" t="s">
        <v>145</v>
      </c>
      <c r="E226" s="33" t="n">
        <f aca="false">IF(D226="x",B226,"")</f>
        <v>3197978</v>
      </c>
    </row>
    <row r="227" customFormat="false" ht="12.8" hidden="false" customHeight="false" outlineLevel="0" collapsed="false">
      <c r="A227" s="35" t="s">
        <v>282</v>
      </c>
      <c r="B227" s="33" t="n">
        <v>11069</v>
      </c>
      <c r="D227" s="3" t="s">
        <v>145</v>
      </c>
      <c r="E227" s="33" t="n">
        <f aca="false">IF(D227="x",B227,"")</f>
        <v>11069</v>
      </c>
    </row>
    <row r="228" customFormat="false" ht="23.65" hidden="false" customHeight="false" outlineLevel="0" collapsed="false">
      <c r="A228" s="35" t="s">
        <v>283</v>
      </c>
      <c r="B228" s="33" t="n">
        <v>3661090</v>
      </c>
      <c r="D228" s="3" t="s">
        <v>145</v>
      </c>
      <c r="E228" s="33" t="n">
        <f aca="false">IF(D228="x",B228,"")</f>
        <v>3661090</v>
      </c>
    </row>
    <row r="229" customFormat="false" ht="12.8" hidden="false" customHeight="false" outlineLevel="0" collapsed="false">
      <c r="A229" s="35" t="s">
        <v>284</v>
      </c>
      <c r="B229" s="33" t="n">
        <v>21000</v>
      </c>
      <c r="D229" s="3" t="s">
        <v>145</v>
      </c>
      <c r="E229" s="33" t="n">
        <f aca="false">IF(D229="x",B229,"")</f>
        <v>21000</v>
      </c>
    </row>
    <row r="230" customFormat="false" ht="12.8" hidden="false" customHeight="false" outlineLevel="0" collapsed="false">
      <c r="A230" s="36" t="s">
        <v>285</v>
      </c>
      <c r="B230" s="33" t="n">
        <v>10000</v>
      </c>
      <c r="E230" s="33" t="str">
        <f aca="false">IF(D230="x",B230,"")</f>
        <v/>
      </c>
    </row>
    <row r="231" customFormat="false" ht="23.65" hidden="false" customHeight="false" outlineLevel="0" collapsed="false">
      <c r="A231" s="36" t="s">
        <v>286</v>
      </c>
      <c r="B231" s="33" t="n">
        <v>80438</v>
      </c>
      <c r="E231" s="33" t="str">
        <f aca="false">IF(D231="x",B231,"")</f>
        <v/>
      </c>
    </row>
    <row r="232" customFormat="false" ht="12.8" hidden="false" customHeight="false" outlineLevel="0" collapsed="false">
      <c r="A232" s="35" t="s">
        <v>287</v>
      </c>
      <c r="B232" s="33" t="n">
        <v>10780073</v>
      </c>
      <c r="D232" s="3" t="s">
        <v>145</v>
      </c>
      <c r="E232" s="33" t="n">
        <f aca="false">IF(D232="x",B232,"")</f>
        <v>10780073</v>
      </c>
    </row>
    <row r="233" customFormat="false" ht="23.65" hidden="false" customHeight="false" outlineLevel="0" collapsed="false">
      <c r="A233" s="35" t="s">
        <v>288</v>
      </c>
      <c r="B233" s="33" t="n">
        <v>24755482</v>
      </c>
      <c r="D233" s="3" t="s">
        <v>145</v>
      </c>
      <c r="E233" s="33" t="n">
        <f aca="false">IF(D233="x",B233,"")</f>
        <v>24755482</v>
      </c>
    </row>
    <row r="234" customFormat="false" ht="12.8" hidden="false" customHeight="false" outlineLevel="0" collapsed="false">
      <c r="A234" s="36" t="s">
        <v>289</v>
      </c>
      <c r="B234" s="33" t="n">
        <v>100800</v>
      </c>
      <c r="E234" s="33" t="str">
        <f aca="false">IF(D234="x",B234,"")</f>
        <v/>
      </c>
    </row>
    <row r="235" customFormat="false" ht="23.65" hidden="false" customHeight="false" outlineLevel="0" collapsed="false">
      <c r="A235" s="36" t="s">
        <v>290</v>
      </c>
      <c r="B235" s="33" t="n">
        <v>551616</v>
      </c>
      <c r="E235" s="33" t="str">
        <f aca="false">IF(D235="x",B235,"")</f>
        <v/>
      </c>
    </row>
    <row r="236" customFormat="false" ht="12.8" hidden="false" customHeight="false" outlineLevel="0" collapsed="false">
      <c r="A236" s="35" t="s">
        <v>291</v>
      </c>
      <c r="B236" s="33" t="n">
        <v>3404757</v>
      </c>
      <c r="D236" s="3" t="s">
        <v>145</v>
      </c>
      <c r="E236" s="33" t="n">
        <f aca="false">IF(D236="x",B236,"")</f>
        <v>3404757</v>
      </c>
    </row>
    <row r="237" customFormat="false" ht="12.8" hidden="false" customHeight="false" outlineLevel="0" collapsed="false">
      <c r="A237" s="36" t="s">
        <v>292</v>
      </c>
      <c r="B237" s="33" t="n">
        <v>50000</v>
      </c>
      <c r="E237" s="33" t="str">
        <f aca="false">IF(D237="x",B237,"")</f>
        <v/>
      </c>
    </row>
    <row r="238" customFormat="false" ht="12.8" hidden="false" customHeight="false" outlineLevel="0" collapsed="false">
      <c r="A238" s="31" t="s">
        <v>293</v>
      </c>
      <c r="B238" s="33" t="n">
        <v>349018</v>
      </c>
      <c r="D238" s="3" t="s">
        <v>145</v>
      </c>
      <c r="E238" s="33" t="n">
        <f aca="false">IF(D238="x",B238,"")</f>
        <v>349018</v>
      </c>
    </row>
    <row r="239" customFormat="false" ht="12.8" hidden="false" customHeight="false" outlineLevel="0" collapsed="false">
      <c r="A239" s="31" t="s">
        <v>294</v>
      </c>
      <c r="B239" s="33" t="n">
        <v>136527</v>
      </c>
      <c r="D239" s="3" t="s">
        <v>145</v>
      </c>
      <c r="E239" s="33" t="n">
        <f aca="false">IF(D239="x",B239,"")</f>
        <v>136527</v>
      </c>
    </row>
    <row r="240" customFormat="false" ht="12.8" hidden="false" customHeight="false" outlineLevel="0" collapsed="false">
      <c r="A240" s="31" t="s">
        <v>295</v>
      </c>
      <c r="B240" s="33" t="n">
        <v>100908</v>
      </c>
      <c r="D240" s="3" t="s">
        <v>145</v>
      </c>
      <c r="E240" s="33" t="n">
        <f aca="false">IF(D240="x",B240,"")</f>
        <v>100908</v>
      </c>
    </row>
    <row r="241" customFormat="false" ht="12.8" hidden="false" customHeight="false" outlineLevel="0" collapsed="false">
      <c r="A241" s="31" t="s">
        <v>296</v>
      </c>
      <c r="B241" s="33" t="n">
        <v>220083</v>
      </c>
      <c r="D241" s="3" t="s">
        <v>145</v>
      </c>
      <c r="E241" s="33" t="n">
        <f aca="false">IF(D241="x",B241,"")</f>
        <v>220083</v>
      </c>
    </row>
    <row r="242" customFormat="false" ht="12.8" hidden="false" customHeight="false" outlineLevel="0" collapsed="false">
      <c r="A242" s="31" t="s">
        <v>297</v>
      </c>
      <c r="B242" s="33" t="n">
        <v>171058</v>
      </c>
      <c r="D242" s="3" t="s">
        <v>145</v>
      </c>
      <c r="E242" s="33" t="n">
        <f aca="false">IF(D242="x",B242,"")</f>
        <v>171058</v>
      </c>
    </row>
    <row r="243" customFormat="false" ht="12.8" hidden="false" customHeight="false" outlineLevel="0" collapsed="false">
      <c r="A243" s="31" t="s">
        <v>298</v>
      </c>
      <c r="B243" s="33" t="n">
        <v>3300000</v>
      </c>
      <c r="D243" s="3" t="s">
        <v>145</v>
      </c>
      <c r="E243" s="33" t="n">
        <f aca="false">IF(D243="x",B243,"")</f>
        <v>3300000</v>
      </c>
    </row>
    <row r="244" customFormat="false" ht="12.8" hidden="false" customHeight="false" outlineLevel="0" collapsed="false">
      <c r="A244" s="31" t="s">
        <v>299</v>
      </c>
      <c r="B244" s="33" t="n">
        <v>421299</v>
      </c>
      <c r="D244" s="3" t="s">
        <v>145</v>
      </c>
      <c r="E244" s="33" t="n">
        <f aca="false">IF(D244="x",B244,"")</f>
        <v>421299</v>
      </c>
    </row>
    <row r="245" customFormat="false" ht="12.8" hidden="false" customHeight="false" outlineLevel="0" collapsed="false">
      <c r="A245" s="31" t="s">
        <v>300</v>
      </c>
      <c r="B245" s="33" t="n">
        <v>2623467</v>
      </c>
      <c r="D245" s="3" t="s">
        <v>145</v>
      </c>
      <c r="E245" s="33" t="n">
        <f aca="false">IF(D245="x",B245,"")</f>
        <v>2623467</v>
      </c>
    </row>
    <row r="246" customFormat="false" ht="12.8" hidden="false" customHeight="false" outlineLevel="0" collapsed="false">
      <c r="A246" s="31" t="s">
        <v>301</v>
      </c>
      <c r="B246" s="33" t="n">
        <v>100121</v>
      </c>
      <c r="D246" s="3" t="s">
        <v>145</v>
      </c>
      <c r="E246" s="33" t="n">
        <f aca="false">IF(D246="x",B246,"")</f>
        <v>100121</v>
      </c>
    </row>
    <row r="247" customFormat="false" ht="12.8" hidden="false" customHeight="false" outlineLevel="0" collapsed="false">
      <c r="A247" s="31" t="s">
        <v>302</v>
      </c>
      <c r="B247" s="33" t="n">
        <v>80000</v>
      </c>
      <c r="D247" s="3" t="s">
        <v>145</v>
      </c>
      <c r="E247" s="33" t="n">
        <f aca="false">IF(D247="x",B247,"")</f>
        <v>80000</v>
      </c>
    </row>
    <row r="248" customFormat="false" ht="12.8" hidden="false" customHeight="false" outlineLevel="0" collapsed="false">
      <c r="A248" s="31" t="s">
        <v>303</v>
      </c>
      <c r="B248" s="33" t="n">
        <v>9889470</v>
      </c>
      <c r="D248" s="3" t="s">
        <v>145</v>
      </c>
      <c r="E248" s="33" t="n">
        <f aca="false">IF(D248="x",B248,"")</f>
        <v>9889470</v>
      </c>
    </row>
    <row r="249" customFormat="false" ht="12.8" hidden="false" customHeight="false" outlineLevel="0" collapsed="false">
      <c r="A249" s="31" t="s">
        <v>304</v>
      </c>
      <c r="B249" s="33" t="n">
        <v>9243308</v>
      </c>
      <c r="D249" s="3" t="s">
        <v>145</v>
      </c>
      <c r="E249" s="33" t="n">
        <f aca="false">IF(D249="x",B249,"")</f>
        <v>9243308</v>
      </c>
    </row>
    <row r="250" customFormat="false" ht="12.8" hidden="false" customHeight="false" outlineLevel="0" collapsed="false">
      <c r="A250" s="31" t="s">
        <v>305</v>
      </c>
      <c r="B250" s="33" t="n">
        <v>72516799</v>
      </c>
      <c r="D250" s="3" t="s">
        <v>145</v>
      </c>
      <c r="E250" s="33" t="n">
        <f aca="false">IF(D250="x",B250,"")</f>
        <v>72516799</v>
      </c>
    </row>
    <row r="251" customFormat="false" ht="12.8" hidden="false" customHeight="false" outlineLevel="0" collapsed="false">
      <c r="A251" s="31" t="s">
        <v>306</v>
      </c>
      <c r="B251" s="33" t="n">
        <v>675760</v>
      </c>
      <c r="D251" s="3" t="s">
        <v>145</v>
      </c>
      <c r="E251" s="33" t="n">
        <f aca="false">IF(D251="x",B251,"")</f>
        <v>675760</v>
      </c>
    </row>
    <row r="252" customFormat="false" ht="12.8" hidden="false" customHeight="false" outlineLevel="0" collapsed="false">
      <c r="A252" s="31" t="s">
        <v>307</v>
      </c>
      <c r="B252" s="33" t="n">
        <v>160958</v>
      </c>
      <c r="D252" s="3" t="s">
        <v>145</v>
      </c>
      <c r="E252" s="33" t="n">
        <f aca="false">IF(D252="x",B252,"")</f>
        <v>160958</v>
      </c>
    </row>
    <row r="253" customFormat="false" ht="23.65" hidden="false" customHeight="false" outlineLevel="0" collapsed="false">
      <c r="A253" s="31" t="s">
        <v>308</v>
      </c>
      <c r="B253" s="33" t="n">
        <v>15000</v>
      </c>
      <c r="D253" s="3" t="s">
        <v>145</v>
      </c>
      <c r="E253" s="33" t="n">
        <f aca="false">IF(D253="x",B253,"")</f>
        <v>15000</v>
      </c>
    </row>
    <row r="254" customFormat="false" ht="12.8" hidden="false" customHeight="false" outlineLevel="0" collapsed="false">
      <c r="A254" s="31" t="s">
        <v>309</v>
      </c>
      <c r="B254" s="33" t="n">
        <v>1535989</v>
      </c>
      <c r="D254" s="3" t="s">
        <v>145</v>
      </c>
      <c r="E254" s="33" t="n">
        <f aca="false">IF(D254="x",B254,"")</f>
        <v>1535989</v>
      </c>
    </row>
    <row r="255" customFormat="false" ht="12.8" hidden="false" customHeight="false" outlineLevel="0" collapsed="false">
      <c r="A255" s="31" t="s">
        <v>310</v>
      </c>
      <c r="B255" s="33" t="n">
        <v>300000</v>
      </c>
      <c r="D255" s="3" t="s">
        <v>145</v>
      </c>
      <c r="E255" s="33" t="n">
        <f aca="false">IF(D255="x",B255,"")</f>
        <v>300000</v>
      </c>
    </row>
    <row r="256" customFormat="false" ht="12.8" hidden="false" customHeight="false" outlineLevel="0" collapsed="false">
      <c r="A256" s="31" t="s">
        <v>311</v>
      </c>
      <c r="B256" s="33" t="n">
        <v>399880</v>
      </c>
      <c r="D256" s="3" t="s">
        <v>145</v>
      </c>
      <c r="E256" s="33" t="n">
        <f aca="false">IF(D256="x",B256,"")</f>
        <v>399880</v>
      </c>
    </row>
    <row r="257" customFormat="false" ht="12.8" hidden="false" customHeight="false" outlineLevel="0" collapsed="false">
      <c r="A257" s="31" t="s">
        <v>312</v>
      </c>
      <c r="B257" s="33" t="n">
        <v>15000</v>
      </c>
      <c r="D257" s="3" t="s">
        <v>145</v>
      </c>
      <c r="E257" s="33" t="n">
        <f aca="false">IF(D257="x",B257,"")</f>
        <v>15000</v>
      </c>
    </row>
    <row r="258" customFormat="false" ht="12.8" hidden="false" customHeight="false" outlineLevel="0" collapsed="false">
      <c r="A258" s="31" t="s">
        <v>313</v>
      </c>
      <c r="B258" s="33" t="n">
        <v>1084150</v>
      </c>
      <c r="D258" s="3" t="s">
        <v>145</v>
      </c>
      <c r="E258" s="33" t="n">
        <f aca="false">IF(D258="x",B258,"")</f>
        <v>1084150</v>
      </c>
    </row>
    <row r="259" customFormat="false" ht="12.8" hidden="false" customHeight="false" outlineLevel="0" collapsed="false">
      <c r="A259" s="31" t="s">
        <v>314</v>
      </c>
      <c r="B259" s="33" t="n">
        <v>1092816</v>
      </c>
      <c r="E259" s="33" t="str">
        <f aca="false">IF(D259="x",B259,"")</f>
        <v/>
      </c>
    </row>
    <row r="260" customFormat="false" ht="12.8" hidden="false" customHeight="false" outlineLevel="0" collapsed="false">
      <c r="A260" s="31" t="s">
        <v>315</v>
      </c>
      <c r="B260" s="37" t="n">
        <f aca="false">SUM(B87:B259)</f>
        <v>1374731970</v>
      </c>
      <c r="E260" s="37" t="n">
        <f aca="false">SUM(E87:E259)</f>
        <v>1175390909</v>
      </c>
    </row>
    <row r="261" customFormat="false" ht="23.65" hidden="false" customHeight="false" outlineLevel="0" collapsed="false">
      <c r="A261" s="31" t="s">
        <v>316</v>
      </c>
      <c r="B261" s="33" t="n">
        <v>-7075306</v>
      </c>
    </row>
    <row r="262" customFormat="false" ht="12.8" hidden="false" customHeight="false" outlineLevel="0" collapsed="false">
      <c r="A262" s="31" t="s">
        <v>317</v>
      </c>
      <c r="B262" s="33" t="n">
        <v>-11487467</v>
      </c>
    </row>
    <row r="263" customFormat="false" ht="12.8" hidden="false" customHeight="false" outlineLevel="0" collapsed="false">
      <c r="A263" s="31" t="s">
        <v>318</v>
      </c>
      <c r="B263" s="33" t="n">
        <v>-12748568</v>
      </c>
    </row>
    <row r="264" customFormat="false" ht="12.8" hidden="false" customHeight="false" outlineLevel="0" collapsed="false">
      <c r="A264" s="21" t="s">
        <v>319</v>
      </c>
      <c r="B264" s="37" t="n">
        <f aca="false">SUM(B261:B263)</f>
        <v>-31311341</v>
      </c>
    </row>
    <row r="265" customFormat="false" ht="12.8" hidden="false" customHeight="false" outlineLevel="0" collapsed="false">
      <c r="A265" s="21" t="s">
        <v>320</v>
      </c>
      <c r="B265" s="37" t="n">
        <f aca="false">B84+B260+B264</f>
        <v>3624121850</v>
      </c>
    </row>
    <row r="266" customFormat="false" ht="12.8" hidden="false" customHeight="false" outlineLevel="0" collapsed="false">
      <c r="A266" s="31" t="s">
        <v>32</v>
      </c>
      <c r="B266" s="33" t="n">
        <v>3624121848</v>
      </c>
    </row>
  </sheetData>
  <hyperlinks>
    <hyperlink ref="A147" r:id="rId1" display="International Labour Organization (ILO)"/>
    <hyperlink ref="A219" r:id="rId2" display="UNITAID"/>
    <hyperlink ref="A220" r:id="rId3" display="United Nations Central Emergency Response Fund (CERF)"/>
    <hyperlink ref="A221" r:id="rId4" display="United Nations Children's Fund (UNICEF)"/>
    <hyperlink ref="A222" r:id="rId5" display="United Nations Development&#10;Programme (UNDP)"/>
    <hyperlink ref="A223" r:id="rId6" display="United Nations Economic Commission for Africa (UNECA)"/>
    <hyperlink ref="A224" r:id="rId7" display="United Nations Economic&#10;Commission for Europe (UNECE)"/>
    <hyperlink ref="A225" r:id="rId8" display="United Nations Entity for Gender Equality and the Empowerment of Women (UN Women)"/>
    <hyperlink ref="A226" r:id="rId9" display="United Nations Environment Programme (UNEP)"/>
    <hyperlink ref="A227" r:id="rId10" display="United Nations Foundation (UNF)"/>
    <hyperlink ref="A228" r:id="rId11" display="United Nations Fund for International Partnerships&#10;(UNFIP)"/>
    <hyperlink ref="A229" r:id="rId12" location="Büro_des_Hohen_Kommissars_für_Menschenrechte" display="United Nations High Commissioner for Refugees (OHCHR)"/>
    <hyperlink ref="A230" r:id="rId13" display="United Nations Industrial Development Organization (UNIDO)"/>
    <hyperlink ref="A231" r:id="rId14" display="United Nations Multidimensional Integrated Stabilization Mission in Mali (see -&gt;)"/>
    <hyperlink ref="A232" r:id="rId15" display="United Nations Office for Project Services (UNOPS)"/>
    <hyperlink ref="A233" r:id="rId16" display="United Nations Office for the Coordination of Humanitarian Affairs (UNOCHA)"/>
    <hyperlink ref="A234" r:id="rId17" display="United Nations Office on Drugs and Crime (UNODC)"/>
    <hyperlink ref="A235" r:id="rId18" display="United Nations Peace and Development Trust Fund&#10;(UNPDF)"/>
    <hyperlink ref="A236" r:id="rId19" display="United Nations Population Fund (UNFPA)"/>
    <hyperlink ref="A237" r:id="rId20" display="United Nations Resident Coordinator (UNRCO), India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E31"/>
  <sheetViews>
    <sheetView showFormulas="false" showGridLines="true" showRowColHeaders="true" showZeros="true" rightToLeft="false" tabSelected="false" showOutlineSymbols="true" defaultGridColor="true" view="normal" topLeftCell="A1" colorId="64" zoomScale="136" zoomScaleNormal="136" zoomScalePageLayoutView="100" workbookViewId="0">
      <selection pane="topLeft" activeCell="F31" activeCellId="0" sqref="F3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31" width="50.23"/>
    <col collapsed="false" customWidth="true" hidden="false" outlineLevel="0" max="2" min="2" style="3" width="13.62"/>
    <col collapsed="false" customWidth="true" hidden="false" outlineLevel="0" max="3" min="3" style="3" width="13.15"/>
    <col collapsed="false" customWidth="true" hidden="false" outlineLevel="0" max="4" min="4" style="3" width="14.35"/>
    <col collapsed="false" customWidth="true" hidden="false" outlineLevel="0" max="5" min="5" style="3" width="16.43"/>
  </cols>
  <sheetData>
    <row r="1" customFormat="false" ht="42.75" hidden="false" customHeight="false" outlineLevel="0" collapsed="false">
      <c r="A1" s="38" t="s">
        <v>321</v>
      </c>
    </row>
    <row r="2" customFormat="false" ht="12.8" hidden="false" customHeight="false" outlineLevel="0" collapsed="false">
      <c r="A2" s="21" t="s">
        <v>322</v>
      </c>
      <c r="B2" s="39" t="n">
        <v>2022</v>
      </c>
      <c r="C2" s="39" t="n">
        <v>2021</v>
      </c>
    </row>
    <row r="3" customFormat="false" ht="12.8" hidden="false" customHeight="false" outlineLevel="0" collapsed="false">
      <c r="A3" s="31" t="s">
        <v>323</v>
      </c>
      <c r="B3" s="2" t="n">
        <v>182068069</v>
      </c>
      <c r="C3" s="2" t="n">
        <v>232049577</v>
      </c>
    </row>
    <row r="4" customFormat="false" ht="12.8" hidden="false" customHeight="false" outlineLevel="0" collapsed="false">
      <c r="A4" s="31" t="s">
        <v>324</v>
      </c>
      <c r="B4" s="2" t="n">
        <v>142003176</v>
      </c>
      <c r="C4" s="2" t="n">
        <v>232318345</v>
      </c>
    </row>
    <row r="5" customFormat="false" ht="12.8" hidden="false" customHeight="false" outlineLevel="0" collapsed="false">
      <c r="A5" s="31" t="s">
        <v>325</v>
      </c>
      <c r="B5" s="2" t="n">
        <v>806901545</v>
      </c>
      <c r="C5" s="2" t="n">
        <v>859740622</v>
      </c>
    </row>
    <row r="6" customFormat="false" ht="12.8" hidden="false" customHeight="false" outlineLevel="0" collapsed="false">
      <c r="A6" s="31" t="s">
        <v>326</v>
      </c>
      <c r="B6" s="2" t="n">
        <v>616722278</v>
      </c>
      <c r="C6" s="2" t="n">
        <v>587640135</v>
      </c>
    </row>
    <row r="7" customFormat="false" ht="12.8" hidden="false" customHeight="false" outlineLevel="0" collapsed="false">
      <c r="A7" s="31" t="s">
        <v>327</v>
      </c>
      <c r="B7" s="2" t="n">
        <v>1744956017</v>
      </c>
      <c r="C7" s="2" t="n">
        <v>1325476593</v>
      </c>
    </row>
    <row r="8" customFormat="false" ht="12.8" hidden="false" customHeight="false" outlineLevel="0" collapsed="false">
      <c r="A8" s="31" t="s">
        <v>12</v>
      </c>
      <c r="B8" s="2" t="n">
        <v>80358492</v>
      </c>
      <c r="C8" s="2" t="n">
        <v>46299012</v>
      </c>
    </row>
    <row r="9" customFormat="false" ht="34.85" hidden="false" customHeight="false" outlineLevel="0" collapsed="false">
      <c r="A9" s="31" t="s">
        <v>328</v>
      </c>
      <c r="B9" s="2" t="n">
        <v>27421500</v>
      </c>
      <c r="C9" s="2" t="n">
        <v>27927394</v>
      </c>
    </row>
    <row r="10" customFormat="false" ht="23.65" hidden="false" customHeight="false" outlineLevel="0" collapsed="false">
      <c r="A10" s="31" t="s">
        <v>329</v>
      </c>
      <c r="B10" s="2" t="n">
        <v>23690770</v>
      </c>
      <c r="C10" s="2" t="n">
        <v>21929816</v>
      </c>
    </row>
    <row r="11" customFormat="false" ht="12.8" hidden="false" customHeight="false" outlineLevel="0" collapsed="false">
      <c r="A11" s="31" t="s">
        <v>330</v>
      </c>
      <c r="B11" s="22" t="n">
        <v>3624121848</v>
      </c>
      <c r="C11" s="22" t="n">
        <v>3333381493</v>
      </c>
      <c r="D11" s="2" t="n">
        <f aca="false">SUM(B3:B10)</f>
        <v>3624121847</v>
      </c>
      <c r="E11" s="2" t="n">
        <f aca="false">SUM(C3:C10)</f>
        <v>3333381494</v>
      </c>
    </row>
    <row r="12" customFormat="false" ht="12.8" hidden="false" customHeight="false" outlineLevel="0" collapsed="false">
      <c r="B12" s="22"/>
      <c r="C12" s="22"/>
      <c r="D12" s="2"/>
      <c r="E12" s="2"/>
    </row>
    <row r="13" customFormat="false" ht="12.8" hidden="false" customHeight="false" outlineLevel="0" collapsed="false">
      <c r="A13" s="21" t="s">
        <v>331</v>
      </c>
      <c r="B13" s="2"/>
      <c r="C13" s="2"/>
    </row>
    <row r="14" customFormat="false" ht="23.65" hidden="false" customHeight="false" outlineLevel="0" collapsed="false">
      <c r="A14" s="31" t="s">
        <v>332</v>
      </c>
      <c r="B14" s="2" t="n">
        <v>16616178</v>
      </c>
      <c r="C14" s="2" t="n">
        <v>2736091</v>
      </c>
    </row>
    <row r="15" customFormat="false" ht="12.8" hidden="false" customHeight="false" outlineLevel="0" collapsed="false">
      <c r="A15" s="31" t="s">
        <v>333</v>
      </c>
      <c r="B15" s="2" t="n">
        <v>3278718</v>
      </c>
      <c r="C15" s="2" t="n">
        <v>13977852</v>
      </c>
    </row>
    <row r="16" customFormat="false" ht="12.8" hidden="false" customHeight="false" outlineLevel="0" collapsed="false">
      <c r="A16" s="31" t="s">
        <v>334</v>
      </c>
      <c r="B16" s="2" t="n">
        <v>6581909</v>
      </c>
      <c r="C16" s="2" t="n">
        <v>3133665</v>
      </c>
    </row>
    <row r="17" customFormat="false" ht="12.8" hidden="false" customHeight="false" outlineLevel="0" collapsed="false">
      <c r="A17" s="31" t="s">
        <v>335</v>
      </c>
      <c r="B17" s="2" t="n">
        <v>7059852</v>
      </c>
      <c r="C17" s="2" t="n">
        <v>10803183</v>
      </c>
    </row>
    <row r="18" customFormat="false" ht="23.65" hidden="false" customHeight="false" outlineLevel="0" collapsed="false">
      <c r="A18" s="31" t="s">
        <v>336</v>
      </c>
      <c r="B18" s="2" t="n">
        <v>5749549</v>
      </c>
      <c r="C18" s="2" t="n">
        <v>7144301</v>
      </c>
    </row>
    <row r="19" customFormat="false" ht="12.8" hidden="false" customHeight="false" outlineLevel="0" collapsed="false">
      <c r="A19" s="31" t="s">
        <v>337</v>
      </c>
      <c r="B19" s="2" t="n">
        <v>0</v>
      </c>
      <c r="C19" s="2" t="n">
        <v>75130</v>
      </c>
    </row>
    <row r="20" customFormat="false" ht="12.8" hidden="false" customHeight="false" outlineLevel="0" collapsed="false">
      <c r="A20" s="31" t="s">
        <v>338</v>
      </c>
      <c r="B20" s="2" t="n">
        <v>1009000</v>
      </c>
      <c r="C20" s="2" t="n">
        <v>267400</v>
      </c>
    </row>
    <row r="21" customFormat="false" ht="12.8" hidden="false" customHeight="false" outlineLevel="0" collapsed="false">
      <c r="A21" s="21" t="s">
        <v>339</v>
      </c>
      <c r="B21" s="22" t="n">
        <v>40295205</v>
      </c>
      <c r="C21" s="22" t="n">
        <v>38137622</v>
      </c>
      <c r="D21" s="2" t="n">
        <f aca="false">SUM(B14:B20)</f>
        <v>40295206</v>
      </c>
      <c r="E21" s="2" t="n">
        <f aca="false">SUM(C14:C20)</f>
        <v>38137622</v>
      </c>
    </row>
    <row r="22" customFormat="false" ht="12.8" hidden="false" customHeight="false" outlineLevel="0" collapsed="false">
      <c r="A22" s="31" t="s">
        <v>333</v>
      </c>
      <c r="B22" s="2" t="n">
        <v>-5321484</v>
      </c>
      <c r="C22" s="2" t="n">
        <v>-310640</v>
      </c>
    </row>
    <row r="23" customFormat="false" ht="12.8" hidden="false" customHeight="false" outlineLevel="0" collapsed="false">
      <c r="A23" s="31" t="s">
        <v>334</v>
      </c>
      <c r="B23" s="2" t="n">
        <v>-2646875</v>
      </c>
      <c r="C23" s="2" t="n">
        <v>-5977644</v>
      </c>
    </row>
    <row r="24" customFormat="false" ht="12.8" hidden="false" customHeight="false" outlineLevel="0" collapsed="false">
      <c r="A24" s="21" t="s">
        <v>335</v>
      </c>
      <c r="B24" s="22" t="n">
        <v>3656448694</v>
      </c>
      <c r="C24" s="22" t="n">
        <v>3365230831</v>
      </c>
      <c r="D24" s="2" t="n">
        <f aca="false">B11+B21+B22+B23</f>
        <v>3656448694</v>
      </c>
      <c r="E24" s="2" t="n">
        <f aca="false">C11+C21+C22+C23</f>
        <v>3365230831</v>
      </c>
    </row>
    <row r="29" customFormat="false" ht="12.8" hidden="false" customHeight="false" outlineLevel="0" collapsed="false">
      <c r="A29" s="3"/>
    </row>
    <row r="30" customFormat="false" ht="12.8" hidden="false" customHeight="false" outlineLevel="0" collapsed="false">
      <c r="A30" s="3"/>
    </row>
    <row r="31" customFormat="false" ht="12.8" hidden="false" customHeight="false" outlineLevel="0" collapsed="false">
      <c r="A31" s="3"/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4:F11"/>
  <sheetViews>
    <sheetView showFormulas="false" showGridLines="true" showRowColHeaders="true" showZeros="true" rightToLeft="false" tabSelected="false" showOutlineSymbols="true" defaultGridColor="true" view="normal" topLeftCell="A1" colorId="64" zoomScale="136" zoomScaleNormal="136" zoomScalePageLayoutView="100" workbookViewId="0">
      <selection pane="topLeft" activeCell="F28" activeCellId="0" sqref="F2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3" width="24.98"/>
  </cols>
  <sheetData>
    <row r="4" customFormat="false" ht="46.05" hidden="false" customHeight="false" outlineLevel="0" collapsed="false">
      <c r="A4" s="1" t="s">
        <v>340</v>
      </c>
    </row>
    <row r="5" customFormat="false" ht="12.8" hidden="false" customHeight="false" outlineLevel="0" collapsed="false">
      <c r="A5" s="40" t="s">
        <v>341</v>
      </c>
    </row>
    <row r="6" customFormat="false" ht="58" hidden="false" customHeight="false" outlineLevel="0" collapsed="false">
      <c r="A6" s="41"/>
      <c r="B6" s="42" t="s">
        <v>342</v>
      </c>
      <c r="C6" s="42" t="s">
        <v>343</v>
      </c>
      <c r="D6" s="42" t="s">
        <v>344</v>
      </c>
      <c r="E6" s="42" t="s">
        <v>345</v>
      </c>
      <c r="F6" s="42" t="s">
        <v>346</v>
      </c>
    </row>
    <row r="7" customFormat="false" ht="15" hidden="false" customHeight="false" outlineLevel="0" collapsed="false">
      <c r="A7" s="43" t="s">
        <v>347</v>
      </c>
      <c r="B7" s="43" t="n">
        <v>4968</v>
      </c>
      <c r="C7" s="43" t="n">
        <v>4308</v>
      </c>
      <c r="D7" s="43" t="n">
        <v>1879</v>
      </c>
      <c r="E7" s="44" t="n">
        <v>0.82</v>
      </c>
      <c r="F7" s="44" t="n">
        <v>0.38</v>
      </c>
    </row>
    <row r="8" customFormat="false" ht="15" hidden="false" customHeight="false" outlineLevel="0" collapsed="false">
      <c r="A8" s="43" t="s">
        <v>348</v>
      </c>
      <c r="B8" s="43" t="n">
        <v>1000</v>
      </c>
      <c r="C8" s="43" t="n">
        <v>2771</v>
      </c>
      <c r="D8" s="43" t="n">
        <v>1358</v>
      </c>
      <c r="E8" s="44" t="n">
        <v>2.64</v>
      </c>
      <c r="F8" s="44" t="n">
        <v>1.36</v>
      </c>
    </row>
    <row r="9" customFormat="false" ht="15" hidden="false" customHeight="false" outlineLevel="0" collapsed="false">
      <c r="A9" s="43" t="s">
        <v>349</v>
      </c>
      <c r="B9" s="43" t="n">
        <v>558</v>
      </c>
      <c r="C9" s="43" t="n">
        <v>1033</v>
      </c>
      <c r="D9" s="43" t="n">
        <v>510</v>
      </c>
      <c r="E9" s="44" t="n">
        <v>1.82</v>
      </c>
      <c r="F9" s="44" t="n">
        <v>0.91</v>
      </c>
    </row>
    <row r="10" customFormat="false" ht="15" hidden="false" customHeight="false" outlineLevel="0" collapsed="false">
      <c r="A10" s="43" t="s">
        <v>350</v>
      </c>
      <c r="B10" s="43" t="n">
        <v>199</v>
      </c>
      <c r="C10" s="43" t="n">
        <v>224</v>
      </c>
      <c r="D10" s="43" t="n">
        <v>65</v>
      </c>
      <c r="E10" s="44" t="n">
        <v>1.12</v>
      </c>
      <c r="F10" s="44" t="n">
        <v>0.33</v>
      </c>
    </row>
    <row r="11" customFormat="false" ht="12.8" hidden="false" customHeight="false" outlineLevel="0" collapsed="false">
      <c r="B11" s="3" t="n">
        <f aca="false">SUM(B7:B10)</f>
        <v>6725</v>
      </c>
    </row>
  </sheetData>
  <hyperlinks>
    <hyperlink ref="A5" r:id="rId1" display="https://www.who.int/about/accountability/results/who-results-report-2022-mtr/budget-implementation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LibreOffice/7.6.4.1$MacOSX_X86_64 LibreOffice_project/e19e193f88cd6c0525a17fb7a176ed8e6a3e2aa1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2024-01-18T19:53:53Z</dcterms:created>
  <dc:creator/>
  <dc:description/>
  <dc:language>it-IT</dc:language>
  <cp:lastModifiedBy/>
  <dcterms:modified xsi:type="dcterms:W3CDTF">2024-04-17T16:27:27Z</dcterms:modified>
  <cp:revision>28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